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<sst xmlns="http://schemas.openxmlformats.org/spreadsheetml/2006/main" count="81" uniqueCount="30">
  <si>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退職収入金額</t>
  </si>
  <si>
    <t>勤続年数</t>
  </si>
  <si>
    <t>障害退職
（該当する方のみ：１）</t>
  </si>
  <si>
    <t>障害退職控除加算額</t>
  </si>
  <si>
    <t>退職所得控除額</t>
  </si>
  <si>
    <t>退職所得控除後の金額</t>
  </si>
  <si>
    <t>退職所得の金額</t>
  </si>
  <si>
    <t>市民税額</t>
  </si>
  <si>
    <t>県民税額</t>
  </si>
  <si>
    <r>
      <t xml:space="preserve">合　計　税　額
</t>
    </r>
    <r>
      <rPr>
        <b/>
        <sz val="9"/>
        <color indexed="9"/>
        <rFont val="ＭＳ Ｐゴシック"/>
        <family val="3"/>
      </rPr>
      <t>（特別徴収税額）</t>
    </r>
  </si>
  <si>
    <t>＜退職所得控除額の計算の内訳＞</t>
  </si>
  <si>
    <t>（１）勤続年数が２０年以下の場合</t>
  </si>
  <si>
    <t>４０万円</t>
  </si>
  <si>
    <t>勤続年数</t>
  </si>
  <si>
    <t>円</t>
  </si>
  <si>
    <t>年</t>
  </si>
  <si>
    <t>万円</t>
  </si>
  <si>
    <t>（２）勤続年数が２０年を超える場合</t>
  </si>
  <si>
    <t>＝</t>
  </si>
  <si>
    <t>７０万円</t>
  </si>
  <si>
    <t>×</t>
  </si>
  <si>
    <t>（勤続年数－２０年）</t>
  </si>
  <si>
    <t>＋</t>
  </si>
  <si>
    <t>８００万円</t>
  </si>
  <si>
    <t>＝</t>
  </si>
  <si>
    <t>＝</t>
  </si>
  <si>
    <t>×</t>
  </si>
  <si>
    <t>＋</t>
  </si>
  <si>
    <t>【※８０万円に満たないときは、８０万円】</t>
  </si>
  <si>
    <t xml:space="preserve">  （Ｈ２５～）　退 職 所 得 に 係 る 住 民 税 額 計 算 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</si>
</sst>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[&lt;=999]000;[&lt;=9999]000\-00;000\-000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26"/>
      <color indexed="8"/>
      <name val="ＭＳ Ｐゴシック"/>
      <family val="3"/>
    </font>
    <font>
      <sz val="11.5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2"/>
      <name val="ＭＳ Ｐゴシック"/>
      <family val="3"/>
    </font>
    <font>
      <b/>
      <sz val="17"/>
      <color indexed="8"/>
      <name val="ＭＳ Ｐゴシック"/>
      <family val="3"/>
    </font>
    <font>
      <b/>
      <sz val="17"/>
      <color indexed="10"/>
      <name val="ＭＳ Ｐゴシック"/>
      <family val="3"/>
    </font>
    <font>
      <b/>
      <sz val="18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i/>
      <sz val="26"/>
      <color theme="1"/>
      <name val="Calibri"/>
      <family val="3"/>
    </font>
    <font>
      <sz val="11"/>
      <name val="Calibri"/>
      <family val="3"/>
    </font>
    <font>
      <sz val="11.5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Border="0">
      <alignment vertical="center"/>
      <protection/>
    </xf>
    <xf numFmtId="0" fontId="56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2" fontId="57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176" fontId="0" fillId="34" borderId="1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 wrapText="1"/>
    </xf>
    <xf numFmtId="176" fontId="2" fillId="35" borderId="0" xfId="0" applyNumberFormat="1" applyFont="1" applyFill="1" applyBorder="1" applyAlignment="1">
      <alignment vertical="center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2" fontId="0" fillId="0" borderId="0" xfId="0" applyNumberFormat="1" applyFont="1" applyBorder="1" applyAlignment="1">
      <alignment horizontal="left" vertical="center"/>
    </xf>
    <xf numFmtId="1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60" fillId="0" borderId="0" xfId="0" applyFont="1" applyFill="1" applyAlignment="1">
      <alignment vertical="center" wrapText="1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1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41" fillId="0" borderId="0" xfId="0" applyNumberFormat="1" applyFont="1" applyFill="1" applyBorder="1" applyAlignment="1" applyProtection="1">
      <alignment vertical="center"/>
      <protection locked="0"/>
    </xf>
    <xf numFmtId="176" fontId="41" fillId="0" borderId="0" xfId="0" applyNumberFormat="1" applyFont="1" applyFill="1" applyBorder="1" applyAlignment="1">
      <alignment vertical="center"/>
    </xf>
    <xf numFmtId="176" fontId="0" fillId="33" borderId="0" xfId="6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0" fillId="0" borderId="14" xfId="60" applyNumberFormat="1" applyFont="1" applyFill="1" applyBorder="1" applyAlignment="1" applyProtection="1">
      <alignment horizontal="right" vertical="center"/>
      <protection locked="0"/>
    </xf>
    <xf numFmtId="176" fontId="0" fillId="0" borderId="15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17" xfId="60" applyNumberFormat="1" applyFont="1" applyFill="1" applyBorder="1" applyAlignment="1" applyProtection="1">
      <alignment horizontal="right" vertical="center"/>
      <protection locked="0"/>
    </xf>
    <xf numFmtId="176" fontId="0" fillId="0" borderId="18" xfId="60" applyNumberFormat="1" applyFont="1" applyFill="1" applyBorder="1" applyAlignment="1" applyProtection="1">
      <alignment horizontal="right" vertical="center"/>
      <protection locked="0"/>
    </xf>
    <xf numFmtId="176" fontId="0" fillId="0" borderId="19" xfId="60" applyNumberFormat="1" applyFont="1" applyFill="1" applyBorder="1" applyAlignment="1" applyProtection="1">
      <alignment horizontal="right" vertical="center"/>
      <protection locked="0"/>
    </xf>
    <xf numFmtId="0" fontId="4" fillId="34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176" fontId="0" fillId="0" borderId="23" xfId="0" applyNumberFormat="1" applyFill="1" applyBorder="1" applyAlignment="1" applyProtection="1">
      <alignment horizontal="right" vertical="center"/>
      <protection locked="0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176" fontId="0" fillId="0" borderId="25" xfId="0" applyNumberForma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176" fontId="0" fillId="34" borderId="26" xfId="0" applyNumberFormat="1" applyFill="1" applyBorder="1" applyAlignment="1">
      <alignment horizontal="right" vertical="center"/>
    </xf>
    <xf numFmtId="176" fontId="0" fillId="34" borderId="11" xfId="0" applyNumberForma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6" fontId="0" fillId="34" borderId="24" xfId="0" applyNumberFormat="1" applyFill="1" applyBorder="1" applyAlignment="1">
      <alignment horizontal="right" vertical="center"/>
    </xf>
    <xf numFmtId="176" fontId="0" fillId="34" borderId="31" xfId="0" applyNumberForma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76" fontId="0" fillId="34" borderId="27" xfId="0" applyNumberFormat="1" applyFill="1" applyBorder="1" applyAlignment="1">
      <alignment horizontal="right" vertical="center"/>
    </xf>
    <xf numFmtId="176" fontId="0" fillId="34" borderId="28" xfId="0" applyNumberFormat="1" applyFill="1" applyBorder="1" applyAlignment="1">
      <alignment horizontal="right" vertical="center"/>
    </xf>
    <xf numFmtId="176" fontId="0" fillId="34" borderId="29" xfId="0" applyNumberFormat="1" applyFill="1" applyBorder="1" applyAlignment="1">
      <alignment horizontal="right" vertical="center"/>
    </xf>
    <xf numFmtId="176" fontId="0" fillId="34" borderId="30" xfId="0" applyNumberFormat="1" applyFill="1" applyBorder="1" applyAlignment="1">
      <alignment horizontal="right" vertical="center"/>
    </xf>
    <xf numFmtId="176" fontId="0" fillId="34" borderId="13" xfId="0" applyNumberFormat="1" applyFill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8" fillId="38" borderId="27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3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76" fontId="7" fillId="36" borderId="31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176" fontId="0" fillId="34" borderId="31" xfId="0" applyNumberFormat="1" applyFill="1" applyBorder="1" applyAlignment="1" applyProtection="1">
      <alignment horizontal="right" vertical="center"/>
      <protection/>
    </xf>
    <xf numFmtId="176" fontId="0" fillId="34" borderId="27" xfId="0" applyNumberFormat="1" applyFill="1" applyBorder="1" applyAlignment="1" applyProtection="1">
      <alignment horizontal="right" vertical="center"/>
      <protection/>
    </xf>
    <xf numFmtId="176" fontId="0" fillId="34" borderId="28" xfId="0" applyNumberFormat="1" applyFill="1" applyBorder="1" applyAlignment="1" applyProtection="1">
      <alignment horizontal="right" vertical="center"/>
      <protection/>
    </xf>
    <xf numFmtId="176" fontId="0" fillId="34" borderId="29" xfId="0" applyNumberFormat="1" applyFill="1" applyBorder="1" applyAlignment="1" applyProtection="1">
      <alignment horizontal="right" vertical="center"/>
      <protection/>
    </xf>
    <xf numFmtId="176" fontId="0" fillId="34" borderId="30" xfId="0" applyNumberFormat="1" applyFill="1" applyBorder="1" applyAlignment="1" applyProtection="1">
      <alignment horizontal="right" vertical="center"/>
      <protection/>
    </xf>
    <xf numFmtId="176" fontId="0" fillId="34" borderId="13" xfId="0" applyNumberFormat="1" applyFill="1" applyBorder="1" applyAlignment="1" applyProtection="1">
      <alignment horizontal="right" vertical="center"/>
      <protection/>
    </xf>
    <xf numFmtId="176" fontId="0" fillId="34" borderId="10" xfId="0" applyNumberFormat="1" applyFill="1" applyBorder="1" applyAlignment="1" applyProtection="1">
      <alignment horizontal="right" vertical="center"/>
      <protection/>
    </xf>
    <xf numFmtId="176" fontId="0" fillId="34" borderId="24" xfId="0" applyNumberFormat="1" applyFill="1" applyBorder="1" applyAlignment="1" applyProtection="1">
      <alignment horizontal="right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7" fillId="37" borderId="27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30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6" borderId="27" xfId="0" applyFont="1" applyFill="1" applyBorder="1" applyAlignment="1" applyProtection="1">
      <alignment horizontal="center" vertical="center"/>
      <protection/>
    </xf>
    <xf numFmtId="0" fontId="7" fillId="36" borderId="28" xfId="0" applyFont="1" applyFill="1" applyBorder="1" applyAlignment="1" applyProtection="1">
      <alignment horizontal="center" vertical="center"/>
      <protection/>
    </xf>
    <xf numFmtId="0" fontId="7" fillId="36" borderId="29" xfId="0" applyFont="1" applyFill="1" applyBorder="1" applyAlignment="1" applyProtection="1">
      <alignment horizontal="center" vertical="center"/>
      <protection/>
    </xf>
    <xf numFmtId="0" fontId="7" fillId="36" borderId="30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8" fillId="38" borderId="27" xfId="0" applyFont="1" applyFill="1" applyBorder="1" applyAlignment="1" applyProtection="1">
      <alignment horizontal="center" vertical="center" wrapText="1"/>
      <protection/>
    </xf>
    <xf numFmtId="0" fontId="8" fillId="38" borderId="28" xfId="0" applyFont="1" applyFill="1" applyBorder="1" applyAlignment="1" applyProtection="1">
      <alignment horizontal="center" vertical="center" wrapText="1"/>
      <protection/>
    </xf>
    <xf numFmtId="0" fontId="8" fillId="38" borderId="29" xfId="0" applyFont="1" applyFill="1" applyBorder="1" applyAlignment="1" applyProtection="1">
      <alignment horizontal="center" vertical="center" wrapText="1"/>
      <protection/>
    </xf>
    <xf numFmtId="0" fontId="8" fillId="38" borderId="30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176" fontId="7" fillId="36" borderId="31" xfId="0" applyNumberFormat="1" applyFont="1" applyFill="1" applyBorder="1" applyAlignment="1" applyProtection="1">
      <alignment horizontal="right" vertical="center"/>
      <protection/>
    </xf>
    <xf numFmtId="176" fontId="7" fillId="37" borderId="27" xfId="0" applyNumberFormat="1" applyFont="1" applyFill="1" applyBorder="1" applyAlignment="1" applyProtection="1">
      <alignment horizontal="right" vertical="center"/>
      <protection/>
    </xf>
    <xf numFmtId="176" fontId="7" fillId="37" borderId="28" xfId="0" applyNumberFormat="1" applyFont="1" applyFill="1" applyBorder="1" applyAlignment="1" applyProtection="1">
      <alignment horizontal="right" vertical="center"/>
      <protection/>
    </xf>
    <xf numFmtId="176" fontId="7" fillId="37" borderId="29" xfId="0" applyNumberFormat="1" applyFont="1" applyFill="1" applyBorder="1" applyAlignment="1" applyProtection="1">
      <alignment horizontal="right" vertical="center"/>
      <protection/>
    </xf>
    <xf numFmtId="176" fontId="7" fillId="37" borderId="30" xfId="0" applyNumberFormat="1" applyFont="1" applyFill="1" applyBorder="1" applyAlignment="1" applyProtection="1">
      <alignment horizontal="right" vertical="center"/>
      <protection/>
    </xf>
    <xf numFmtId="176" fontId="7" fillId="37" borderId="13" xfId="0" applyNumberFormat="1" applyFont="1" applyFill="1" applyBorder="1" applyAlignment="1" applyProtection="1">
      <alignment horizontal="right" vertical="center"/>
      <protection/>
    </xf>
    <xf numFmtId="176" fontId="7" fillId="37" borderId="10" xfId="0" applyNumberFormat="1" applyFont="1" applyFill="1" applyBorder="1" applyAlignment="1" applyProtection="1">
      <alignment horizontal="right" vertical="center"/>
      <protection/>
    </xf>
    <xf numFmtId="176" fontId="2" fillId="38" borderId="27" xfId="0" applyNumberFormat="1" applyFont="1" applyFill="1" applyBorder="1" applyAlignment="1" applyProtection="1">
      <alignment horizontal="right" vertical="center"/>
      <protection/>
    </xf>
    <xf numFmtId="176" fontId="2" fillId="38" borderId="28" xfId="0" applyNumberFormat="1" applyFont="1" applyFill="1" applyBorder="1" applyAlignment="1" applyProtection="1">
      <alignment horizontal="right" vertical="center"/>
      <protection/>
    </xf>
    <xf numFmtId="176" fontId="2" fillId="38" borderId="29" xfId="0" applyNumberFormat="1" applyFont="1" applyFill="1" applyBorder="1" applyAlignment="1" applyProtection="1">
      <alignment horizontal="right" vertical="center"/>
      <protection/>
    </xf>
    <xf numFmtId="176" fontId="2" fillId="38" borderId="30" xfId="0" applyNumberFormat="1" applyFont="1" applyFill="1" applyBorder="1" applyAlignment="1" applyProtection="1">
      <alignment horizontal="right" vertical="center"/>
      <protection/>
    </xf>
    <xf numFmtId="176" fontId="2" fillId="38" borderId="13" xfId="0" applyNumberFormat="1" applyFont="1" applyFill="1" applyBorder="1" applyAlignment="1" applyProtection="1">
      <alignment horizontal="right" vertical="center"/>
      <protection/>
    </xf>
    <xf numFmtId="176" fontId="2" fillId="38" borderId="10" xfId="0" applyNumberFormat="1" applyFont="1" applyFill="1" applyBorder="1" applyAlignment="1" applyProtection="1">
      <alignment horizontal="right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176" fontId="7" fillId="37" borderId="27" xfId="0" applyNumberFormat="1" applyFont="1" applyFill="1" applyBorder="1" applyAlignment="1">
      <alignment horizontal="right" vertical="center"/>
    </xf>
    <xf numFmtId="176" fontId="7" fillId="37" borderId="28" xfId="0" applyNumberFormat="1" applyFont="1" applyFill="1" applyBorder="1" applyAlignment="1">
      <alignment horizontal="right" vertical="center"/>
    </xf>
    <xf numFmtId="176" fontId="7" fillId="37" borderId="29" xfId="0" applyNumberFormat="1" applyFont="1" applyFill="1" applyBorder="1" applyAlignment="1">
      <alignment horizontal="right" vertical="center"/>
    </xf>
    <xf numFmtId="176" fontId="7" fillId="37" borderId="30" xfId="0" applyNumberFormat="1" applyFont="1" applyFill="1" applyBorder="1" applyAlignment="1">
      <alignment horizontal="right" vertical="center"/>
    </xf>
    <xf numFmtId="176" fontId="7" fillId="37" borderId="13" xfId="0" applyNumberFormat="1" applyFont="1" applyFill="1" applyBorder="1" applyAlignment="1">
      <alignment horizontal="right" vertical="center"/>
    </xf>
    <xf numFmtId="176" fontId="7" fillId="37" borderId="10" xfId="0" applyNumberFormat="1" applyFont="1" applyFill="1" applyBorder="1" applyAlignment="1">
      <alignment horizontal="right" vertical="center"/>
    </xf>
    <xf numFmtId="176" fontId="2" fillId="38" borderId="27" xfId="0" applyNumberFormat="1" applyFont="1" applyFill="1" applyBorder="1" applyAlignment="1">
      <alignment horizontal="right" vertical="center"/>
    </xf>
    <xf numFmtId="176" fontId="2" fillId="38" borderId="28" xfId="0" applyNumberFormat="1" applyFont="1" applyFill="1" applyBorder="1" applyAlignment="1">
      <alignment horizontal="right" vertical="center"/>
    </xf>
    <xf numFmtId="176" fontId="2" fillId="38" borderId="29" xfId="0" applyNumberFormat="1" applyFont="1" applyFill="1" applyBorder="1" applyAlignment="1">
      <alignment horizontal="right" vertical="center"/>
    </xf>
    <xf numFmtId="176" fontId="2" fillId="38" borderId="30" xfId="0" applyNumberFormat="1" applyFont="1" applyFill="1" applyBorder="1" applyAlignment="1">
      <alignment horizontal="right" vertical="center"/>
    </xf>
    <xf numFmtId="176" fontId="2" fillId="38" borderId="13" xfId="0" applyNumberFormat="1" applyFont="1" applyFill="1" applyBorder="1" applyAlignment="1">
      <alignment horizontal="right" vertical="center"/>
    </xf>
    <xf numFmtId="176" fontId="2" fillId="38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18</xdr:row>
      <xdr:rowOff>95250</xdr:rowOff>
    </xdr:from>
    <xdr:to>
      <xdr:col>27</xdr:col>
      <xdr:colOff>85725</xdr:colOff>
      <xdr:row>31</xdr:row>
      <xdr:rowOff>57150</xdr:rowOff>
    </xdr:to>
    <xdr:sp>
      <xdr:nvSpPr>
        <xdr:cNvPr id="1" name="角丸四角形 7"/>
        <xdr:cNvSpPr>
          <a:spLocks/>
        </xdr:cNvSpPr>
      </xdr:nvSpPr>
      <xdr:spPr>
        <a:xfrm>
          <a:off x="428625" y="3524250"/>
          <a:ext cx="4286250" cy="24384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3</xdr:row>
      <xdr:rowOff>123825</xdr:rowOff>
    </xdr:from>
    <xdr:to>
      <xdr:col>28</xdr:col>
      <xdr:colOff>76200</xdr:colOff>
      <xdr:row>8</xdr:row>
      <xdr:rowOff>171450</xdr:rowOff>
    </xdr:to>
    <xdr:sp>
      <xdr:nvSpPr>
        <xdr:cNvPr id="2" name="角丸四角形 5"/>
        <xdr:cNvSpPr>
          <a:spLocks/>
        </xdr:cNvSpPr>
      </xdr:nvSpPr>
      <xdr:spPr>
        <a:xfrm>
          <a:off x="152400" y="695325"/>
          <a:ext cx="4724400" cy="1000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&lt;</a:t>
          </a:r>
          <a:r>
            <a:rPr lang="en-US" cap="none" sz="1800" b="1" i="0" u="none" baseline="0">
              <a:solidFill>
                <a:srgbClr val="FF0000"/>
              </a:solidFill>
            </a:rPr>
            <a:t>改正ポイント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&gt;
</a:t>
          </a:r>
          <a:r>
            <a:rPr lang="en-US" cap="none" sz="1200" b="1" i="0" u="none" baseline="0">
              <a:solidFill>
                <a:srgbClr val="000000"/>
              </a:solidFill>
            </a:rPr>
            <a:t>①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勤続年</a:t>
          </a:r>
          <a:r>
            <a:rPr lang="en-US" cap="none" sz="1200" b="1" i="0" u="none" baseline="0">
              <a:solidFill>
                <a:srgbClr val="000000"/>
              </a:solidFill>
            </a:rPr>
            <a:t>数</a:t>
          </a:r>
          <a:r>
            <a:rPr lang="en-US" cap="none" sz="1200" b="1" i="0" u="none" baseline="0">
              <a:solidFill>
                <a:srgbClr val="FF0000"/>
              </a:solidFill>
            </a:rPr>
            <a:t>５年以下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1" i="0" u="none" baseline="0">
              <a:solidFill>
                <a:srgbClr val="000000"/>
              </a:solidFill>
            </a:rPr>
            <a:t>会社役員等</a:t>
          </a:r>
          <a:r>
            <a:rPr lang="en-US" cap="none" sz="1200" b="0" i="0" u="none" baseline="0">
              <a:solidFill>
                <a:srgbClr val="000000"/>
              </a:solidFill>
            </a:rPr>
            <a:t>の退職手当に係る</a:t>
          </a:r>
          <a:r>
            <a:rPr lang="en-US" cap="none" sz="1400" b="1" i="0" u="sng" baseline="0">
              <a:solidFill>
                <a:srgbClr val="FF0000"/>
              </a:solidFill>
            </a:rPr>
            <a:t>２分の１課税が廃止！</a:t>
          </a:r>
          <a:r>
            <a:rPr lang="en-US" cap="none" sz="14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②</a:t>
          </a:r>
          <a:r>
            <a:rPr lang="en-US" cap="none" sz="1200" b="0" i="0" u="none" baseline="0">
              <a:solidFill>
                <a:srgbClr val="000000"/>
              </a:solidFill>
            </a:rPr>
            <a:t>　住民税について、退職所得に係る</a:t>
          </a:r>
          <a:r>
            <a:rPr lang="en-US" cap="none" sz="1400" b="1" i="0" u="sng" baseline="0">
              <a:solidFill>
                <a:srgbClr val="FF0000"/>
              </a:solidFill>
            </a:rPr>
            <a:t>１０％の税額控除が廃止！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</xdr:col>
      <xdr:colOff>95250</xdr:colOff>
      <xdr:row>15</xdr:row>
      <xdr:rowOff>19050</xdr:rowOff>
    </xdr:from>
    <xdr:to>
      <xdr:col>27</xdr:col>
      <xdr:colOff>152400</xdr:colOff>
      <xdr:row>17</xdr:row>
      <xdr:rowOff>47625</xdr:rowOff>
    </xdr:to>
    <xdr:sp>
      <xdr:nvSpPr>
        <xdr:cNvPr id="3" name="AutoShape 60"/>
        <xdr:cNvSpPr>
          <a:spLocks/>
        </xdr:cNvSpPr>
      </xdr:nvSpPr>
      <xdr:spPr>
        <a:xfrm>
          <a:off x="438150" y="2876550"/>
          <a:ext cx="4343400" cy="40957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右の計算表の太枠内に数字を入力すると、市民税額・県民税額を自動計算します。</a:t>
          </a:r>
        </a:p>
      </xdr:txBody>
    </xdr:sp>
    <xdr:clientData/>
  </xdr:twoCellAnchor>
  <xdr:twoCellAnchor>
    <xdr:from>
      <xdr:col>30</xdr:col>
      <xdr:colOff>9525</xdr:colOff>
      <xdr:row>3</xdr:row>
      <xdr:rowOff>123825</xdr:rowOff>
    </xdr:from>
    <xdr:to>
      <xdr:col>50</xdr:col>
      <xdr:colOff>104775</xdr:colOff>
      <xdr:row>9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5153025" y="695325"/>
          <a:ext cx="3524250" cy="11715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役員等とは、次の者をいいます。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・法人税法上の役員（取締役、執行役、会計参与、監査役、理事、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監事及び精算人並びにこれら以外の者で一定の者）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・国会議員及び地方議会議員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・国家公務員及び地方公務員</a:t>
          </a:r>
        </a:p>
      </xdr:txBody>
    </xdr:sp>
    <xdr:clientData/>
  </xdr:twoCellAnchor>
  <xdr:twoCellAnchor>
    <xdr:from>
      <xdr:col>0</xdr:col>
      <xdr:colOff>152400</xdr:colOff>
      <xdr:row>13</xdr:row>
      <xdr:rowOff>180975</xdr:rowOff>
    </xdr:from>
    <xdr:to>
      <xdr:col>49</xdr:col>
      <xdr:colOff>85725</xdr:colOff>
      <xdr:row>42</xdr:row>
      <xdr:rowOff>133350</xdr:rowOff>
    </xdr:to>
    <xdr:sp>
      <xdr:nvSpPr>
        <xdr:cNvPr id="5" name="正方形/長方形 1"/>
        <xdr:cNvSpPr>
          <a:spLocks/>
        </xdr:cNvSpPr>
      </xdr:nvSpPr>
      <xdr:spPr>
        <a:xfrm>
          <a:off x="152400" y="2657475"/>
          <a:ext cx="8334375" cy="5476875"/>
        </a:xfrm>
        <a:prstGeom prst="rect">
          <a:avLst/>
        </a:prstGeom>
        <a:noFill/>
        <a:ln w="38100" cmpd="sng">
          <a:solidFill>
            <a:srgbClr val="1168E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76200</xdr:rowOff>
    </xdr:from>
    <xdr:to>
      <xdr:col>27</xdr:col>
      <xdr:colOff>66675</xdr:colOff>
      <xdr:row>50</xdr:row>
      <xdr:rowOff>114300</xdr:rowOff>
    </xdr:to>
    <xdr:sp>
      <xdr:nvSpPr>
        <xdr:cNvPr id="6" name="AutoShape 60"/>
        <xdr:cNvSpPr>
          <a:spLocks/>
        </xdr:cNvSpPr>
      </xdr:nvSpPr>
      <xdr:spPr>
        <a:xfrm>
          <a:off x="352425" y="9277350"/>
          <a:ext cx="4343400" cy="4191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右の計算表の太枠内に数字を入力すると、市民税額・県民税額を自動計算します。</a:t>
          </a:r>
        </a:p>
      </xdr:txBody>
    </xdr:sp>
    <xdr:clientData/>
  </xdr:twoCellAnchor>
  <xdr:twoCellAnchor>
    <xdr:from>
      <xdr:col>0</xdr:col>
      <xdr:colOff>161925</xdr:colOff>
      <xdr:row>10</xdr:row>
      <xdr:rowOff>57150</xdr:rowOff>
    </xdr:from>
    <xdr:to>
      <xdr:col>23</xdr:col>
      <xdr:colOff>0</xdr:colOff>
      <xdr:row>13</xdr:row>
      <xdr:rowOff>152400</xdr:rowOff>
    </xdr:to>
    <xdr:sp>
      <xdr:nvSpPr>
        <xdr:cNvPr id="7" name="額縁 12"/>
        <xdr:cNvSpPr>
          <a:spLocks/>
        </xdr:cNvSpPr>
      </xdr:nvSpPr>
      <xdr:spPr>
        <a:xfrm>
          <a:off x="161925" y="1962150"/>
          <a:ext cx="3781425" cy="666750"/>
        </a:xfrm>
        <a:prstGeom prst="beve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勤続年数５年以下の会社役員等</a:t>
          </a:r>
          <a:r>
            <a:rPr lang="en-US" cap="none" sz="1700" b="1" i="0" u="none" baseline="0">
              <a:solidFill>
                <a:srgbClr val="FF0000"/>
              </a:solidFill>
            </a:rPr>
            <a:t>以外</a:t>
          </a:r>
          <a:r>
            <a:rPr lang="en-US" cap="none" sz="1700" b="1" i="0" u="none" baseline="0">
              <a:solidFill>
                <a:srgbClr val="000000"/>
              </a:solidFill>
            </a:rPr>
            <a:t>の場合</a:t>
          </a:r>
        </a:p>
      </xdr:txBody>
    </xdr:sp>
    <xdr:clientData/>
  </xdr:twoCellAnchor>
  <xdr:twoCellAnchor editAs="oneCell">
    <xdr:from>
      <xdr:col>3</xdr:col>
      <xdr:colOff>161925</xdr:colOff>
      <xdr:row>19</xdr:row>
      <xdr:rowOff>66675</xdr:rowOff>
    </xdr:from>
    <xdr:to>
      <xdr:col>26</xdr:col>
      <xdr:colOff>104775</xdr:colOff>
      <xdr:row>23</xdr:row>
      <xdr:rowOff>152400</xdr:rowOff>
    </xdr:to>
    <xdr:pic>
      <xdr:nvPicPr>
        <xdr:cNvPr id="8" name="Picture 69"/>
        <xdr:cNvPicPr preferRelativeResize="1">
          <a:picLocks noChangeAspect="0"/>
        </xdr:cNvPicPr>
      </xdr:nvPicPr>
      <xdr:blipFill>
        <a:blip r:embed="rId1"/>
        <a:srcRect r="20462" b="70860"/>
        <a:stretch>
          <a:fillRect/>
        </a:stretch>
      </xdr:blipFill>
      <xdr:spPr>
        <a:xfrm>
          <a:off x="676275" y="3686175"/>
          <a:ext cx="3886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24</xdr:row>
      <xdr:rowOff>9525</xdr:rowOff>
    </xdr:from>
    <xdr:to>
      <xdr:col>25</xdr:col>
      <xdr:colOff>28575</xdr:colOff>
      <xdr:row>28</xdr:row>
      <xdr:rowOff>28575</xdr:rowOff>
    </xdr:to>
    <xdr:pic>
      <xdr:nvPicPr>
        <xdr:cNvPr id="9" name="図 40"/>
        <xdr:cNvPicPr preferRelativeResize="1">
          <a:picLocks noChangeAspect="1"/>
        </xdr:cNvPicPr>
      </xdr:nvPicPr>
      <xdr:blipFill>
        <a:blip r:embed="rId2"/>
        <a:srcRect l="3378" t="7368" b="6315"/>
        <a:stretch>
          <a:fillRect/>
        </a:stretch>
      </xdr:blipFill>
      <xdr:spPr>
        <a:xfrm>
          <a:off x="809625" y="458152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28575</xdr:colOff>
      <xdr:row>18</xdr:row>
      <xdr:rowOff>9525</xdr:rowOff>
    </xdr:from>
    <xdr:to>
      <xdr:col>38</xdr:col>
      <xdr:colOff>123825</xdr:colOff>
      <xdr:row>18</xdr:row>
      <xdr:rowOff>9525</xdr:rowOff>
    </xdr:to>
    <xdr:sp>
      <xdr:nvSpPr>
        <xdr:cNvPr id="10" name="Line 36"/>
        <xdr:cNvSpPr>
          <a:spLocks/>
        </xdr:cNvSpPr>
      </xdr:nvSpPr>
      <xdr:spPr>
        <a:xfrm flipH="1">
          <a:off x="6372225" y="343852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20</xdr:row>
      <xdr:rowOff>0</xdr:rowOff>
    </xdr:from>
    <xdr:to>
      <xdr:col>38</xdr:col>
      <xdr:colOff>133350</xdr:colOff>
      <xdr:row>20</xdr:row>
      <xdr:rowOff>0</xdr:rowOff>
    </xdr:to>
    <xdr:sp>
      <xdr:nvSpPr>
        <xdr:cNvPr id="11" name="Line 39"/>
        <xdr:cNvSpPr>
          <a:spLocks/>
        </xdr:cNvSpPr>
      </xdr:nvSpPr>
      <xdr:spPr>
        <a:xfrm flipH="1">
          <a:off x="6372225" y="3810000"/>
          <a:ext cx="276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22</xdr:row>
      <xdr:rowOff>0</xdr:rowOff>
    </xdr:from>
    <xdr:to>
      <xdr:col>38</xdr:col>
      <xdr:colOff>123825</xdr:colOff>
      <xdr:row>22</xdr:row>
      <xdr:rowOff>0</xdr:rowOff>
    </xdr:to>
    <xdr:sp>
      <xdr:nvSpPr>
        <xdr:cNvPr id="12" name="Line 40"/>
        <xdr:cNvSpPr>
          <a:spLocks/>
        </xdr:cNvSpPr>
      </xdr:nvSpPr>
      <xdr:spPr>
        <a:xfrm flipH="1">
          <a:off x="6372225" y="419100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142875</xdr:colOff>
      <xdr:row>28</xdr:row>
      <xdr:rowOff>85725</xdr:rowOff>
    </xdr:from>
    <xdr:to>
      <xdr:col>23</xdr:col>
      <xdr:colOff>152400</xdr:colOff>
      <xdr:row>31</xdr:row>
      <xdr:rowOff>38100</xdr:rowOff>
    </xdr:to>
    <xdr:pic>
      <xdr:nvPicPr>
        <xdr:cNvPr id="13" name="図 81"/>
        <xdr:cNvPicPr preferRelativeResize="1">
          <a:picLocks noChangeAspect="1"/>
        </xdr:cNvPicPr>
      </xdr:nvPicPr>
      <xdr:blipFill>
        <a:blip r:embed="rId3"/>
        <a:srcRect l="9910" t="25926" r="7307" b="23150"/>
        <a:stretch>
          <a:fillRect/>
        </a:stretch>
      </xdr:blipFill>
      <xdr:spPr>
        <a:xfrm>
          <a:off x="828675" y="5419725"/>
          <a:ext cx="3267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47</xdr:row>
      <xdr:rowOff>0</xdr:rowOff>
    </xdr:from>
    <xdr:to>
      <xdr:col>49</xdr:col>
      <xdr:colOff>85725</xdr:colOff>
      <xdr:row>75</xdr:row>
      <xdr:rowOff>142875</xdr:rowOff>
    </xdr:to>
    <xdr:sp>
      <xdr:nvSpPr>
        <xdr:cNvPr id="14" name="正方形/長方形 20"/>
        <xdr:cNvSpPr>
          <a:spLocks/>
        </xdr:cNvSpPr>
      </xdr:nvSpPr>
      <xdr:spPr>
        <a:xfrm>
          <a:off x="142875" y="9010650"/>
          <a:ext cx="8343900" cy="5476875"/>
        </a:xfrm>
        <a:prstGeom prst="rect">
          <a:avLst/>
        </a:prstGeom>
        <a:noFill/>
        <a:ln w="38100" cmpd="sng">
          <a:solidFill>
            <a:srgbClr val="FF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43</xdr:row>
      <xdr:rowOff>76200</xdr:rowOff>
    </xdr:from>
    <xdr:to>
      <xdr:col>20</xdr:col>
      <xdr:colOff>95250</xdr:colOff>
      <xdr:row>46</xdr:row>
      <xdr:rowOff>171450</xdr:rowOff>
    </xdr:to>
    <xdr:sp>
      <xdr:nvSpPr>
        <xdr:cNvPr id="15" name="額縁 21"/>
        <xdr:cNvSpPr>
          <a:spLocks/>
        </xdr:cNvSpPr>
      </xdr:nvSpPr>
      <xdr:spPr>
        <a:xfrm>
          <a:off x="123825" y="8324850"/>
          <a:ext cx="3400425" cy="666750"/>
        </a:xfrm>
        <a:prstGeom prst="bevel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勤続年数５年以下の会社役員等の場合</a:t>
          </a:r>
        </a:p>
      </xdr:txBody>
    </xdr:sp>
    <xdr:clientData/>
  </xdr:twoCellAnchor>
  <xdr:twoCellAnchor>
    <xdr:from>
      <xdr:col>2</xdr:col>
      <xdr:colOff>9525</xdr:colOff>
      <xdr:row>51</xdr:row>
      <xdr:rowOff>180975</xdr:rowOff>
    </xdr:from>
    <xdr:to>
      <xdr:col>26</xdr:col>
      <xdr:colOff>76200</xdr:colOff>
      <xdr:row>64</xdr:row>
      <xdr:rowOff>85725</xdr:rowOff>
    </xdr:to>
    <xdr:sp>
      <xdr:nvSpPr>
        <xdr:cNvPr id="16" name="角丸四角形 23"/>
        <xdr:cNvSpPr>
          <a:spLocks/>
        </xdr:cNvSpPr>
      </xdr:nvSpPr>
      <xdr:spPr>
        <a:xfrm>
          <a:off x="352425" y="9953625"/>
          <a:ext cx="4181475" cy="23812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57150</xdr:colOff>
      <xdr:row>52</xdr:row>
      <xdr:rowOff>104775</xdr:rowOff>
    </xdr:from>
    <xdr:to>
      <xdr:col>26</xdr:col>
      <xdr:colOff>0</xdr:colOff>
      <xdr:row>57</xdr:row>
      <xdr:rowOff>0</xdr:rowOff>
    </xdr:to>
    <xdr:pic>
      <xdr:nvPicPr>
        <xdr:cNvPr id="17" name="Picture 69"/>
        <xdr:cNvPicPr preferRelativeResize="1">
          <a:picLocks noChangeAspect="0"/>
        </xdr:cNvPicPr>
      </xdr:nvPicPr>
      <xdr:blipFill>
        <a:blip r:embed="rId1"/>
        <a:srcRect r="20462" b="70860"/>
        <a:stretch>
          <a:fillRect/>
        </a:stretch>
      </xdr:blipFill>
      <xdr:spPr>
        <a:xfrm>
          <a:off x="571500" y="10067925"/>
          <a:ext cx="3886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57</xdr:row>
      <xdr:rowOff>28575</xdr:rowOff>
    </xdr:from>
    <xdr:to>
      <xdr:col>22</xdr:col>
      <xdr:colOff>104775</xdr:colOff>
      <xdr:row>61</xdr:row>
      <xdr:rowOff>57150</xdr:rowOff>
    </xdr:to>
    <xdr:pic>
      <xdr:nvPicPr>
        <xdr:cNvPr id="18" name="図 40"/>
        <xdr:cNvPicPr preferRelativeResize="1">
          <a:picLocks noChangeAspect="1"/>
        </xdr:cNvPicPr>
      </xdr:nvPicPr>
      <xdr:blipFill>
        <a:blip r:embed="rId2"/>
        <a:srcRect l="3152" t="5262" r="15089" b="7366"/>
        <a:stretch>
          <a:fillRect/>
        </a:stretch>
      </xdr:blipFill>
      <xdr:spPr>
        <a:xfrm>
          <a:off x="914400" y="10944225"/>
          <a:ext cx="2962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61</xdr:row>
      <xdr:rowOff>123825</xdr:rowOff>
    </xdr:from>
    <xdr:to>
      <xdr:col>23</xdr:col>
      <xdr:colOff>28575</xdr:colOff>
      <xdr:row>64</xdr:row>
      <xdr:rowOff>76200</xdr:rowOff>
    </xdr:to>
    <xdr:pic>
      <xdr:nvPicPr>
        <xdr:cNvPr id="19" name="図 81"/>
        <xdr:cNvPicPr preferRelativeResize="1">
          <a:picLocks noChangeAspect="1"/>
        </xdr:cNvPicPr>
      </xdr:nvPicPr>
      <xdr:blipFill>
        <a:blip r:embed="rId3"/>
        <a:srcRect l="9910" t="25926" r="7307" b="23150"/>
        <a:stretch>
          <a:fillRect/>
        </a:stretch>
      </xdr:blipFill>
      <xdr:spPr>
        <a:xfrm>
          <a:off x="704850" y="11801475"/>
          <a:ext cx="3267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28575</xdr:colOff>
      <xdr:row>51</xdr:row>
      <xdr:rowOff>9525</xdr:rowOff>
    </xdr:from>
    <xdr:to>
      <xdr:col>38</xdr:col>
      <xdr:colOff>123825</xdr:colOff>
      <xdr:row>51</xdr:row>
      <xdr:rowOff>9525</xdr:rowOff>
    </xdr:to>
    <xdr:sp>
      <xdr:nvSpPr>
        <xdr:cNvPr id="20" name="Line 36"/>
        <xdr:cNvSpPr>
          <a:spLocks/>
        </xdr:cNvSpPr>
      </xdr:nvSpPr>
      <xdr:spPr>
        <a:xfrm flipH="1">
          <a:off x="6372225" y="978217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53</xdr:row>
      <xdr:rowOff>0</xdr:rowOff>
    </xdr:from>
    <xdr:to>
      <xdr:col>38</xdr:col>
      <xdr:colOff>133350</xdr:colOff>
      <xdr:row>53</xdr:row>
      <xdr:rowOff>0</xdr:rowOff>
    </xdr:to>
    <xdr:sp>
      <xdr:nvSpPr>
        <xdr:cNvPr id="21" name="Line 39"/>
        <xdr:cNvSpPr>
          <a:spLocks/>
        </xdr:cNvSpPr>
      </xdr:nvSpPr>
      <xdr:spPr>
        <a:xfrm flipH="1">
          <a:off x="6372225" y="10153650"/>
          <a:ext cx="276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55</xdr:row>
      <xdr:rowOff>0</xdr:rowOff>
    </xdr:from>
    <xdr:to>
      <xdr:col>38</xdr:col>
      <xdr:colOff>123825</xdr:colOff>
      <xdr:row>55</xdr:row>
      <xdr:rowOff>0</xdr:rowOff>
    </xdr:to>
    <xdr:sp>
      <xdr:nvSpPr>
        <xdr:cNvPr id="22" name="Line 40"/>
        <xdr:cNvSpPr>
          <a:spLocks/>
        </xdr:cNvSpPr>
      </xdr:nvSpPr>
      <xdr:spPr>
        <a:xfrm flipH="1">
          <a:off x="6372225" y="10534650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1"/>
  <sheetViews>
    <sheetView showGridLines="0" tabSelected="1" zoomScalePageLayoutView="0" workbookViewId="0" topLeftCell="A1">
      <selection activeCell="AG18" sqref="AG18:AK19"/>
    </sheetView>
  </sheetViews>
  <sheetFormatPr defaultColWidth="2.57421875" defaultRowHeight="15" customHeight="1"/>
  <cols>
    <col min="1" max="58" width="2.57421875" style="0" customWidth="1"/>
    <col min="59" max="59" width="3.140625" style="0" bestFit="1" customWidth="1"/>
    <col min="60" max="60" width="3.57421875" style="0" bestFit="1" customWidth="1"/>
    <col min="61" max="62" width="2.57421875" style="0" customWidth="1"/>
    <col min="63" max="63" width="3.57421875" style="0" bestFit="1" customWidth="1"/>
    <col min="64" max="77" width="2.57421875" style="0" customWidth="1"/>
    <col min="78" max="78" width="3.00390625" style="0" customWidth="1"/>
  </cols>
  <sheetData>
    <row r="1" spans="1:56" ht="1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26"/>
      <c r="AZ1" s="26"/>
      <c r="BA1" s="26"/>
      <c r="BB1" s="26"/>
      <c r="BC1" s="26"/>
      <c r="BD1" s="26"/>
    </row>
    <row r="2" spans="1:56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26"/>
      <c r="AZ2" s="26"/>
      <c r="BA2" s="26"/>
      <c r="BB2" s="26"/>
      <c r="BC2" s="26"/>
      <c r="BD2" s="26"/>
    </row>
    <row r="3" spans="1:56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26"/>
      <c r="AZ3" s="26"/>
      <c r="BA3" s="26"/>
      <c r="BB3" s="26"/>
      <c r="BC3" s="26"/>
      <c r="BD3" s="26"/>
    </row>
    <row r="4" spans="1:56" ht="1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79" ht="15" customHeight="1">
      <c r="A5" s="7"/>
      <c r="B5" s="7"/>
      <c r="C5" s="7"/>
      <c r="D5" s="7"/>
      <c r="E5" s="7"/>
      <c r="F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27"/>
      <c r="BF5" s="27"/>
      <c r="BG5" s="27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27"/>
    </row>
    <row r="6" spans="1:79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27"/>
      <c r="BF6" s="27"/>
      <c r="BG6" s="27"/>
      <c r="BH6" s="28"/>
      <c r="BI6" s="2"/>
      <c r="BJ6" s="2"/>
      <c r="BK6" s="2"/>
      <c r="BL6" s="4"/>
      <c r="BM6" s="4"/>
      <c r="BN6" s="4"/>
      <c r="BO6" s="28"/>
      <c r="BP6" s="2"/>
      <c r="BQ6" s="2"/>
      <c r="BR6" s="2"/>
      <c r="BS6" s="4"/>
      <c r="BT6" s="28"/>
      <c r="BU6" s="2"/>
      <c r="BV6" s="2"/>
      <c r="BW6" s="2"/>
      <c r="BX6" s="2"/>
      <c r="BY6" s="4"/>
      <c r="BZ6" s="4"/>
      <c r="CA6" s="27"/>
    </row>
    <row r="7" spans="1:80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27"/>
      <c r="BF7" s="27"/>
      <c r="BG7" s="27"/>
      <c r="BH7" s="2"/>
      <c r="BI7" s="2"/>
      <c r="BJ7" s="2"/>
      <c r="BK7" s="2"/>
      <c r="BL7" s="4"/>
      <c r="BM7" s="4"/>
      <c r="BN7" s="4"/>
      <c r="BO7" s="2"/>
      <c r="BP7" s="2"/>
      <c r="BQ7" s="2"/>
      <c r="BR7" s="2"/>
      <c r="BS7" s="4"/>
      <c r="BT7" s="2"/>
      <c r="BU7" s="2"/>
      <c r="BV7" s="2"/>
      <c r="BW7" s="2"/>
      <c r="BX7" s="2"/>
      <c r="BY7" s="4"/>
      <c r="BZ7" s="29"/>
      <c r="CA7" s="30"/>
      <c r="CB7" s="1"/>
    </row>
    <row r="8" spans="1:79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27"/>
      <c r="BF8" s="27"/>
      <c r="BG8" s="27"/>
      <c r="BH8" s="2"/>
      <c r="BI8" s="2"/>
      <c r="BJ8" s="2"/>
      <c r="BK8" s="2"/>
      <c r="BL8" s="4"/>
      <c r="BM8" s="4"/>
      <c r="BN8" s="4"/>
      <c r="BO8" s="2"/>
      <c r="BP8" s="2"/>
      <c r="BQ8" s="2"/>
      <c r="BR8" s="2"/>
      <c r="BS8" s="4"/>
      <c r="BT8" s="2"/>
      <c r="BU8" s="2"/>
      <c r="BV8" s="2"/>
      <c r="BW8" s="2"/>
      <c r="BX8" s="2"/>
      <c r="BY8" s="4"/>
      <c r="BZ8" s="4"/>
      <c r="CA8" s="27"/>
    </row>
    <row r="9" spans="1:79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27"/>
      <c r="BF9" s="27"/>
      <c r="BG9" s="27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27"/>
    </row>
    <row r="10" spans="1:79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</row>
    <row r="11" spans="1:77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Q11" s="31"/>
      <c r="BR11" s="31"/>
      <c r="BS11" s="31"/>
      <c r="BT11" s="31"/>
      <c r="BU11" s="27"/>
      <c r="BV11" s="31"/>
      <c r="BW11" s="31"/>
      <c r="BX11" s="31"/>
      <c r="BY11" s="31"/>
    </row>
    <row r="12" spans="1:56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1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51"/>
      <c r="AK17" s="51"/>
      <c r="AL17" s="51"/>
      <c r="AM17" s="51"/>
      <c r="AN17" s="51"/>
      <c r="AO17" s="52"/>
      <c r="AP17" s="52"/>
      <c r="AQ17" s="53"/>
      <c r="AR17" s="20"/>
      <c r="AS17" s="20"/>
      <c r="AT17" s="20"/>
      <c r="AU17" s="20"/>
      <c r="AV17" s="20"/>
      <c r="AW17" s="20"/>
      <c r="AX17" s="20"/>
      <c r="AY17" s="7"/>
      <c r="AZ17" s="7"/>
      <c r="BA17" s="7"/>
      <c r="BB17" s="7"/>
      <c r="BC17" s="7"/>
      <c r="BD17" s="7"/>
    </row>
    <row r="18" spans="1:56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61"/>
      <c r="AH18" s="62"/>
      <c r="AI18" s="62"/>
      <c r="AJ18" s="62"/>
      <c r="AK18" s="63"/>
      <c r="AL18" s="129"/>
      <c r="AM18" s="129"/>
      <c r="AN18" s="130" t="s">
        <v>0</v>
      </c>
      <c r="AO18" s="130"/>
      <c r="AP18" s="130"/>
      <c r="AQ18" s="130"/>
      <c r="AR18" s="130"/>
      <c r="AS18" s="130"/>
      <c r="AT18" s="130"/>
      <c r="AU18" s="131"/>
      <c r="AV18" s="20"/>
      <c r="AW18" s="20"/>
      <c r="AX18" s="20"/>
      <c r="AY18" s="7"/>
      <c r="AZ18" s="7"/>
      <c r="BA18" s="7"/>
      <c r="BB18" s="7"/>
      <c r="BC18" s="7"/>
      <c r="BD18" s="7"/>
    </row>
    <row r="19" spans="1:56" ht="15" customHeight="1" thickBot="1">
      <c r="A19" s="7"/>
      <c r="B19" s="7"/>
      <c r="C19" s="7"/>
      <c r="D19" s="7"/>
      <c r="E19" s="7"/>
      <c r="F19" s="10"/>
      <c r="G19" s="10"/>
      <c r="H19" s="10"/>
      <c r="I19" s="1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64"/>
      <c r="AH19" s="65"/>
      <c r="AI19" s="65"/>
      <c r="AJ19" s="65"/>
      <c r="AK19" s="66"/>
      <c r="AL19" s="129"/>
      <c r="AM19" s="129"/>
      <c r="AN19" s="130"/>
      <c r="AO19" s="130"/>
      <c r="AP19" s="130"/>
      <c r="AQ19" s="130"/>
      <c r="AR19" s="130"/>
      <c r="AS19" s="130"/>
      <c r="AT19" s="130"/>
      <c r="AU19" s="131"/>
      <c r="AV19" s="20"/>
      <c r="AW19" s="20"/>
      <c r="AX19" s="20"/>
      <c r="AY19" s="20"/>
      <c r="AZ19" s="7"/>
      <c r="BA19" s="20"/>
      <c r="BB19" s="7"/>
      <c r="BC19" s="7"/>
      <c r="BD19" s="7"/>
    </row>
    <row r="20" spans="1:56" ht="15" customHeight="1">
      <c r="A20" s="7"/>
      <c r="B20" s="7"/>
      <c r="C20" s="7"/>
      <c r="D20" s="7"/>
      <c r="E20" s="7"/>
      <c r="F20" s="10"/>
      <c r="G20" s="10"/>
      <c r="H20" s="10"/>
      <c r="I20" s="1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"/>
      <c r="V20" s="11"/>
      <c r="W20" s="11"/>
      <c r="X20" s="11"/>
      <c r="Y20" s="7"/>
      <c r="Z20" s="7"/>
      <c r="AA20" s="7"/>
      <c r="AB20" s="7"/>
      <c r="AC20" s="7"/>
      <c r="AD20" s="7"/>
      <c r="AE20" s="7"/>
      <c r="AF20" s="7"/>
      <c r="AG20" s="68"/>
      <c r="AH20" s="69"/>
      <c r="AI20" s="69"/>
      <c r="AJ20" s="69"/>
      <c r="AK20" s="70"/>
      <c r="AL20" s="129"/>
      <c r="AM20" s="129"/>
      <c r="AN20" s="130" t="s">
        <v>1</v>
      </c>
      <c r="AO20" s="130"/>
      <c r="AP20" s="130"/>
      <c r="AQ20" s="130"/>
      <c r="AR20" s="130"/>
      <c r="AS20" s="130"/>
      <c r="AT20" s="130"/>
      <c r="AU20" s="131"/>
      <c r="AV20" s="20"/>
      <c r="AW20" s="20"/>
      <c r="AX20" s="20"/>
      <c r="AY20" s="20"/>
      <c r="AZ20" s="7"/>
      <c r="BA20" s="20"/>
      <c r="BB20" s="7"/>
      <c r="BC20" s="7"/>
      <c r="BD20" s="7"/>
    </row>
    <row r="21" spans="1:56" ht="15" customHeight="1" thickBot="1">
      <c r="A21" s="7"/>
      <c r="B21" s="7"/>
      <c r="C21" s="7"/>
      <c r="D21" s="7"/>
      <c r="E21" s="7"/>
      <c r="F21" s="10"/>
      <c r="G21" s="10"/>
      <c r="H21" s="10"/>
      <c r="I21" s="1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  <c r="V21" s="11"/>
      <c r="W21" s="11"/>
      <c r="X21" s="11"/>
      <c r="Y21" s="7"/>
      <c r="Z21" s="7"/>
      <c r="AA21" s="7"/>
      <c r="AB21" s="7"/>
      <c r="AC21" s="7"/>
      <c r="AD21" s="7"/>
      <c r="AE21" s="7"/>
      <c r="AF21" s="7"/>
      <c r="AG21" s="71"/>
      <c r="AH21" s="72"/>
      <c r="AI21" s="72"/>
      <c r="AJ21" s="72"/>
      <c r="AK21" s="73"/>
      <c r="AL21" s="129"/>
      <c r="AM21" s="129"/>
      <c r="AN21" s="130"/>
      <c r="AO21" s="130"/>
      <c r="AP21" s="130"/>
      <c r="AQ21" s="130"/>
      <c r="AR21" s="130"/>
      <c r="AS21" s="130"/>
      <c r="AT21" s="130"/>
      <c r="AU21" s="131"/>
      <c r="AV21" s="20"/>
      <c r="AW21" s="20"/>
      <c r="AX21" s="20"/>
      <c r="AY21" s="20"/>
      <c r="AZ21" s="7"/>
      <c r="BA21" s="20"/>
      <c r="BB21" s="7"/>
      <c r="BC21" s="7"/>
      <c r="BD21" s="7"/>
    </row>
    <row r="22" spans="1:56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  <c r="V22" s="11"/>
      <c r="W22" s="11"/>
      <c r="X22" s="11"/>
      <c r="Y22" s="7"/>
      <c r="Z22" s="7"/>
      <c r="AA22" s="7"/>
      <c r="AB22" s="7"/>
      <c r="AC22" s="7"/>
      <c r="AD22" s="7"/>
      <c r="AE22" s="7"/>
      <c r="AF22" s="7"/>
      <c r="AG22" s="74"/>
      <c r="AH22" s="75"/>
      <c r="AI22" s="75"/>
      <c r="AJ22" s="75"/>
      <c r="AK22" s="76"/>
      <c r="AL22" s="129"/>
      <c r="AM22" s="129"/>
      <c r="AN22" s="132" t="s">
        <v>2</v>
      </c>
      <c r="AO22" s="130"/>
      <c r="AP22" s="130"/>
      <c r="AQ22" s="130"/>
      <c r="AR22" s="130"/>
      <c r="AS22" s="130"/>
      <c r="AT22" s="130"/>
      <c r="AU22" s="131"/>
      <c r="AV22" s="20"/>
      <c r="AW22" s="20"/>
      <c r="AX22" s="20"/>
      <c r="AY22" s="20"/>
      <c r="AZ22" s="7"/>
      <c r="BA22" s="20"/>
      <c r="BB22" s="7"/>
      <c r="BC22" s="7"/>
      <c r="BD22" s="7"/>
    </row>
    <row r="23" spans="1:56" ht="15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1"/>
      <c r="AH23" s="72"/>
      <c r="AI23" s="72"/>
      <c r="AJ23" s="72"/>
      <c r="AK23" s="73"/>
      <c r="AL23" s="129"/>
      <c r="AM23" s="129"/>
      <c r="AN23" s="130"/>
      <c r="AO23" s="130"/>
      <c r="AP23" s="130"/>
      <c r="AQ23" s="130"/>
      <c r="AR23" s="130"/>
      <c r="AS23" s="130"/>
      <c r="AT23" s="130"/>
      <c r="AU23" s="131"/>
      <c r="AV23" s="20"/>
      <c r="AW23" s="20"/>
      <c r="AX23" s="20"/>
      <c r="AY23" s="20"/>
      <c r="AZ23" s="7"/>
      <c r="BA23" s="20"/>
      <c r="BB23" s="7"/>
      <c r="BC23" s="7"/>
      <c r="BD23" s="7"/>
    </row>
    <row r="24" spans="1:56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40">
        <f>IF($AG$22=1,1000000,0)</f>
        <v>0</v>
      </c>
      <c r="AH24" s="140"/>
      <c r="AI24" s="140"/>
      <c r="AJ24" s="140"/>
      <c r="AK24" s="140"/>
      <c r="AL24" s="141" t="s">
        <v>24</v>
      </c>
      <c r="AM24" s="142"/>
      <c r="AN24" s="143" t="s">
        <v>3</v>
      </c>
      <c r="AO24" s="143"/>
      <c r="AP24" s="143"/>
      <c r="AQ24" s="143"/>
      <c r="AR24" s="143"/>
      <c r="AS24" s="143"/>
      <c r="AT24" s="143"/>
      <c r="AU24" s="144"/>
      <c r="AV24" s="20"/>
      <c r="AW24" s="20"/>
      <c r="AX24" s="20"/>
      <c r="AY24" s="20"/>
      <c r="AZ24" s="7"/>
      <c r="BA24" s="20"/>
      <c r="BB24" s="7"/>
      <c r="BC24" s="7"/>
      <c r="BD24" s="7"/>
    </row>
    <row r="25" spans="1:56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3"/>
      <c r="AH25" s="133"/>
      <c r="AI25" s="133"/>
      <c r="AJ25" s="133"/>
      <c r="AK25" s="133"/>
      <c r="AL25" s="141"/>
      <c r="AM25" s="142"/>
      <c r="AN25" s="143"/>
      <c r="AO25" s="143"/>
      <c r="AP25" s="143"/>
      <c r="AQ25" s="143"/>
      <c r="AR25" s="143"/>
      <c r="AS25" s="143"/>
      <c r="AT25" s="143"/>
      <c r="AU25" s="144"/>
      <c r="AV25" s="19"/>
      <c r="AW25" s="19"/>
      <c r="AX25" s="19"/>
      <c r="AY25" s="19"/>
      <c r="AZ25" s="7"/>
      <c r="BA25" s="19"/>
      <c r="BB25" s="7"/>
      <c r="BC25" s="7"/>
      <c r="BD25" s="7"/>
    </row>
    <row r="26" spans="1:56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3">
        <f>IF($AG$20=0,0,IF($AG$20&gt;20,8000000+700000*($AG$20-20),IF(800000&gt;400000*$AG$20,800000,400000*$AG$20)))+$AG$24</f>
        <v>0</v>
      </c>
      <c r="AH26" s="133"/>
      <c r="AI26" s="133"/>
      <c r="AJ26" s="133"/>
      <c r="AK26" s="133"/>
      <c r="AL26" s="141" t="s">
        <v>24</v>
      </c>
      <c r="AM26" s="142"/>
      <c r="AN26" s="143" t="s">
        <v>4</v>
      </c>
      <c r="AO26" s="143"/>
      <c r="AP26" s="143"/>
      <c r="AQ26" s="143"/>
      <c r="AR26" s="143"/>
      <c r="AS26" s="143"/>
      <c r="AT26" s="143"/>
      <c r="AU26" s="144"/>
      <c r="AV26" s="19"/>
      <c r="AW26" s="19"/>
      <c r="AX26" s="19"/>
      <c r="AY26" s="19"/>
      <c r="AZ26" s="7"/>
      <c r="BA26" s="19"/>
      <c r="BB26" s="7"/>
      <c r="BC26" s="7"/>
      <c r="BD26" s="7"/>
    </row>
    <row r="27" spans="1:56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3"/>
      <c r="AH27" s="133"/>
      <c r="AI27" s="133"/>
      <c r="AJ27" s="133"/>
      <c r="AK27" s="133"/>
      <c r="AL27" s="141"/>
      <c r="AM27" s="142"/>
      <c r="AN27" s="143"/>
      <c r="AO27" s="143"/>
      <c r="AP27" s="143"/>
      <c r="AQ27" s="143"/>
      <c r="AR27" s="143"/>
      <c r="AS27" s="143"/>
      <c r="AT27" s="143"/>
      <c r="AU27" s="144"/>
      <c r="AV27" s="19"/>
      <c r="AW27" s="19"/>
      <c r="AX27" s="19"/>
      <c r="AY27" s="19"/>
      <c r="AZ27" s="7"/>
      <c r="BA27" s="19"/>
      <c r="BB27" s="7"/>
      <c r="BC27" s="7"/>
      <c r="BD27" s="7"/>
    </row>
    <row r="28" spans="1:56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3">
        <f>IF(0&lt;$AG$18-$AG$26,$AG$18-$AG$26,0)</f>
        <v>0</v>
      </c>
      <c r="AH28" s="133"/>
      <c r="AI28" s="133"/>
      <c r="AJ28" s="133"/>
      <c r="AK28" s="133"/>
      <c r="AL28" s="141" t="s">
        <v>24</v>
      </c>
      <c r="AM28" s="142"/>
      <c r="AN28" s="143" t="s">
        <v>5</v>
      </c>
      <c r="AO28" s="143"/>
      <c r="AP28" s="143"/>
      <c r="AQ28" s="143"/>
      <c r="AR28" s="143"/>
      <c r="AS28" s="143"/>
      <c r="AT28" s="143"/>
      <c r="AU28" s="144"/>
      <c r="AV28" s="19"/>
      <c r="AW28" s="19"/>
      <c r="AX28" s="19"/>
      <c r="AY28" s="19"/>
      <c r="AZ28" s="7"/>
      <c r="BA28" s="19"/>
      <c r="BB28" s="7"/>
      <c r="BC28" s="7"/>
      <c r="BD28" s="7"/>
    </row>
    <row r="29" spans="1:56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3"/>
      <c r="AH29" s="133"/>
      <c r="AI29" s="133"/>
      <c r="AJ29" s="133"/>
      <c r="AK29" s="133"/>
      <c r="AL29" s="141"/>
      <c r="AM29" s="142"/>
      <c r="AN29" s="143"/>
      <c r="AO29" s="143"/>
      <c r="AP29" s="143"/>
      <c r="AQ29" s="143"/>
      <c r="AR29" s="143"/>
      <c r="AS29" s="143"/>
      <c r="AT29" s="143"/>
      <c r="AU29" s="144"/>
      <c r="AV29" s="19"/>
      <c r="AW29" s="19"/>
      <c r="AX29" s="19"/>
      <c r="AY29" s="19"/>
      <c r="AZ29" s="7"/>
      <c r="BA29" s="19"/>
      <c r="BB29" s="7"/>
      <c r="BC29" s="7"/>
      <c r="BD29" s="7"/>
    </row>
    <row r="30" spans="1:76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4">
        <f>ROUNDDOWN($AG$28*0.5,-3)</f>
        <v>0</v>
      </c>
      <c r="AH30" s="135"/>
      <c r="AI30" s="135"/>
      <c r="AJ30" s="135"/>
      <c r="AK30" s="136"/>
      <c r="AL30" s="176" t="s">
        <v>24</v>
      </c>
      <c r="AM30" s="177"/>
      <c r="AN30" s="180" t="s">
        <v>6</v>
      </c>
      <c r="AO30" s="180"/>
      <c r="AP30" s="180"/>
      <c r="AQ30" s="180"/>
      <c r="AR30" s="180"/>
      <c r="AS30" s="180"/>
      <c r="AT30" s="180"/>
      <c r="AU30" s="181"/>
      <c r="AV30" s="19"/>
      <c r="AW30" s="19"/>
      <c r="AX30" s="19"/>
      <c r="AY30" s="19"/>
      <c r="AZ30" s="7"/>
      <c r="BA30" s="19"/>
      <c r="BB30" s="7"/>
      <c r="BC30" s="7"/>
      <c r="BD30" s="7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</row>
    <row r="31" spans="1:8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7"/>
      <c r="AH31" s="138"/>
      <c r="AI31" s="138"/>
      <c r="AJ31" s="138"/>
      <c r="AK31" s="139"/>
      <c r="AL31" s="178"/>
      <c r="AM31" s="179"/>
      <c r="AN31" s="182"/>
      <c r="AO31" s="182"/>
      <c r="AP31" s="182"/>
      <c r="AQ31" s="182"/>
      <c r="AR31" s="182"/>
      <c r="AS31" s="182"/>
      <c r="AT31" s="182"/>
      <c r="AU31" s="183"/>
      <c r="AV31" s="19"/>
      <c r="AW31" s="19"/>
      <c r="AX31" s="19"/>
      <c r="AY31" s="19"/>
      <c r="AZ31" s="7"/>
      <c r="BA31" s="19"/>
      <c r="BB31" s="7"/>
      <c r="BC31" s="7"/>
      <c r="BD31" s="7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CF31" s="7"/>
    </row>
    <row r="32" spans="1:76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9"/>
      <c r="AW32" s="19"/>
      <c r="AX32" s="19"/>
      <c r="AY32" s="19"/>
      <c r="AZ32" s="7"/>
      <c r="BA32" s="19"/>
      <c r="BB32" s="7"/>
      <c r="BC32" s="7"/>
      <c r="BD32" s="7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2"/>
    </row>
    <row r="33" spans="1:76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51" t="s">
        <v>7</v>
      </c>
      <c r="AH33" s="152"/>
      <c r="AI33" s="152"/>
      <c r="AJ33" s="152"/>
      <c r="AK33" s="153"/>
      <c r="AL33" s="145" t="s">
        <v>8</v>
      </c>
      <c r="AM33" s="146"/>
      <c r="AN33" s="146"/>
      <c r="AO33" s="146"/>
      <c r="AP33" s="147"/>
      <c r="AQ33" s="157" t="s">
        <v>9</v>
      </c>
      <c r="AR33" s="158"/>
      <c r="AS33" s="158"/>
      <c r="AT33" s="158"/>
      <c r="AU33" s="159"/>
      <c r="AV33" s="12"/>
      <c r="AW33" s="12"/>
      <c r="AX33" s="12"/>
      <c r="AY33" s="12"/>
      <c r="AZ33" s="7"/>
      <c r="BA33" s="12"/>
      <c r="BB33" s="7"/>
      <c r="BC33" s="7"/>
      <c r="BD33" s="7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2"/>
    </row>
    <row r="34" spans="1:76" ht="15" customHeight="1">
      <c r="A34" s="7"/>
      <c r="B34" s="12"/>
      <c r="C34" s="13" t="s">
        <v>10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54"/>
      <c r="AH34" s="155"/>
      <c r="AI34" s="155"/>
      <c r="AJ34" s="155"/>
      <c r="AK34" s="156"/>
      <c r="AL34" s="148"/>
      <c r="AM34" s="149"/>
      <c r="AN34" s="149"/>
      <c r="AO34" s="149"/>
      <c r="AP34" s="150"/>
      <c r="AQ34" s="160"/>
      <c r="AR34" s="161"/>
      <c r="AS34" s="161"/>
      <c r="AT34" s="161"/>
      <c r="AU34" s="162"/>
      <c r="AV34" s="21"/>
      <c r="AW34" s="21"/>
      <c r="AX34" s="21"/>
      <c r="AY34" s="21"/>
      <c r="AZ34" s="7"/>
      <c r="BA34" s="21"/>
      <c r="BB34" s="7"/>
      <c r="BC34" s="7"/>
      <c r="BD34" s="7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2"/>
    </row>
    <row r="35" spans="1:75" ht="15" customHeight="1">
      <c r="A35" s="7"/>
      <c r="B35" s="12"/>
      <c r="C35" s="13"/>
      <c r="D35" s="13" t="s">
        <v>11</v>
      </c>
      <c r="E35" s="15"/>
      <c r="F35" s="15"/>
      <c r="G35" s="15"/>
      <c r="H35" s="12"/>
      <c r="I35" s="15"/>
      <c r="J35" s="15"/>
      <c r="K35" s="13"/>
      <c r="L35" s="13"/>
      <c r="M35" s="13"/>
      <c r="N35" s="13"/>
      <c r="O35" s="43" t="s">
        <v>28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13"/>
      <c r="AB35" s="13"/>
      <c r="AC35" s="13"/>
      <c r="AD35" s="13"/>
      <c r="AE35" s="13"/>
      <c r="AF35" s="13"/>
      <c r="AG35" s="163">
        <f>ROUNDDOWN(($AG$30*0.06),-2)</f>
        <v>0</v>
      </c>
      <c r="AH35" s="163"/>
      <c r="AI35" s="163"/>
      <c r="AJ35" s="163"/>
      <c r="AK35" s="163"/>
      <c r="AL35" s="164">
        <f>ROUNDDOWN(($AG$30*0.04),-2)</f>
        <v>0</v>
      </c>
      <c r="AM35" s="165"/>
      <c r="AN35" s="165"/>
      <c r="AO35" s="165"/>
      <c r="AP35" s="166"/>
      <c r="AQ35" s="170">
        <f>$AG$35+$AL$35</f>
        <v>0</v>
      </c>
      <c r="AR35" s="171"/>
      <c r="AS35" s="171"/>
      <c r="AT35" s="171"/>
      <c r="AU35" s="172"/>
      <c r="AV35" s="21"/>
      <c r="AW35" s="21"/>
      <c r="AX35" s="21"/>
      <c r="AY35" s="21"/>
      <c r="AZ35" s="7"/>
      <c r="BA35" s="21"/>
      <c r="BB35" s="7"/>
      <c r="BC35" s="7"/>
      <c r="BD35" s="7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75" ht="15" customHeight="1">
      <c r="A36" s="7"/>
      <c r="B36" s="12"/>
      <c r="C36" s="13"/>
      <c r="D36" s="13"/>
      <c r="E36" s="78" t="s">
        <v>4</v>
      </c>
      <c r="F36" s="57"/>
      <c r="G36" s="57"/>
      <c r="H36" s="57"/>
      <c r="I36" s="57"/>
      <c r="J36" s="58"/>
      <c r="K36" s="77" t="s">
        <v>25</v>
      </c>
      <c r="L36" s="79" t="s">
        <v>12</v>
      </c>
      <c r="M36" s="80"/>
      <c r="N36" s="80"/>
      <c r="O36" s="81"/>
      <c r="P36" s="77" t="s">
        <v>26</v>
      </c>
      <c r="Q36" s="78" t="s">
        <v>13</v>
      </c>
      <c r="R36" s="57"/>
      <c r="S36" s="57"/>
      <c r="T36" s="57"/>
      <c r="U36" s="58"/>
      <c r="V36" s="77" t="s">
        <v>27</v>
      </c>
      <c r="W36" s="78" t="s">
        <v>3</v>
      </c>
      <c r="X36" s="57"/>
      <c r="Y36" s="57"/>
      <c r="Z36" s="57"/>
      <c r="AA36" s="57"/>
      <c r="AB36" s="57"/>
      <c r="AC36" s="58"/>
      <c r="AD36" s="13"/>
      <c r="AE36" s="13"/>
      <c r="AF36" s="13"/>
      <c r="AG36" s="163"/>
      <c r="AH36" s="163"/>
      <c r="AI36" s="163"/>
      <c r="AJ36" s="163"/>
      <c r="AK36" s="163"/>
      <c r="AL36" s="167"/>
      <c r="AM36" s="168"/>
      <c r="AN36" s="168"/>
      <c r="AO36" s="168"/>
      <c r="AP36" s="169"/>
      <c r="AQ36" s="173"/>
      <c r="AR36" s="174"/>
      <c r="AS36" s="174"/>
      <c r="AT36" s="174"/>
      <c r="AU36" s="175"/>
      <c r="AV36" s="22"/>
      <c r="AW36" s="22"/>
      <c r="AX36" s="22"/>
      <c r="AY36" s="22"/>
      <c r="AZ36" s="7"/>
      <c r="BA36" s="22"/>
      <c r="BB36" s="7"/>
      <c r="BC36" s="7"/>
      <c r="BD36" s="7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ht="15" customHeight="1">
      <c r="A37" s="7"/>
      <c r="B37" s="12"/>
      <c r="C37" s="13"/>
      <c r="D37" s="12"/>
      <c r="E37" s="83" t="str">
        <f>IF(AG20&gt;20,"　",IF(AG20&lt;1,"　",AG20*400000+AG24))</f>
        <v>　</v>
      </c>
      <c r="F37" s="84"/>
      <c r="G37" s="84"/>
      <c r="H37" s="84"/>
      <c r="I37" s="84"/>
      <c r="J37" s="16" t="s">
        <v>14</v>
      </c>
      <c r="K37" s="77"/>
      <c r="L37" s="82"/>
      <c r="M37" s="59"/>
      <c r="N37" s="59"/>
      <c r="O37" s="60"/>
      <c r="P37" s="77"/>
      <c r="Q37" s="87" t="str">
        <f>IF(AG20&gt;20,"　",IF(AG20&lt;1,"　",AG20))</f>
        <v>　</v>
      </c>
      <c r="R37" s="88"/>
      <c r="S37" s="88"/>
      <c r="T37" s="59" t="s">
        <v>15</v>
      </c>
      <c r="U37" s="60"/>
      <c r="V37" s="77"/>
      <c r="W37" s="87" t="str">
        <f>IF(AG22&lt;&gt;1," ",IF(AG20&lt;1," ",IF(AG20&gt;20," ","１００")))</f>
        <v> </v>
      </c>
      <c r="X37" s="88"/>
      <c r="Y37" s="88"/>
      <c r="Z37" s="88"/>
      <c r="AA37" s="59" t="s">
        <v>16</v>
      </c>
      <c r="AB37" s="59"/>
      <c r="AC37" s="60"/>
      <c r="AD37" s="13"/>
      <c r="AE37" s="13"/>
      <c r="AF37" s="13"/>
      <c r="AG37" s="13"/>
      <c r="AH37" s="13"/>
      <c r="AI37" s="13"/>
      <c r="AJ37" s="1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22"/>
      <c r="AV37" s="22"/>
      <c r="AW37" s="22"/>
      <c r="AX37" s="22"/>
      <c r="AY37" s="22"/>
      <c r="AZ37" s="7"/>
      <c r="BA37" s="22"/>
      <c r="BB37" s="7"/>
      <c r="BC37" s="7"/>
      <c r="BD37" s="7"/>
      <c r="BE37" s="6"/>
      <c r="BF37" s="6"/>
      <c r="BG37" s="23"/>
      <c r="BH37" s="23"/>
      <c r="BI37" s="23"/>
      <c r="BJ37" s="23"/>
      <c r="BK37" s="23"/>
      <c r="BL37" s="24"/>
      <c r="BM37" s="24"/>
      <c r="BN37" s="25"/>
      <c r="BO37" s="25"/>
      <c r="BP37" s="25"/>
      <c r="BQ37" s="25"/>
      <c r="BR37" s="25"/>
      <c r="BS37" s="25"/>
      <c r="BT37" s="25"/>
      <c r="BU37" s="25"/>
      <c r="BV37" s="6"/>
      <c r="BW37" s="6"/>
    </row>
    <row r="38" spans="1:75" ht="15" customHeight="1">
      <c r="A38" s="7"/>
      <c r="B38" s="12"/>
      <c r="C38" s="13"/>
      <c r="D38" s="12"/>
      <c r="E38" s="17"/>
      <c r="F38" s="17"/>
      <c r="G38" s="17"/>
      <c r="H38" s="1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6"/>
      <c r="BF38" s="6"/>
      <c r="BG38" s="23"/>
      <c r="BH38" s="23"/>
      <c r="BI38" s="23"/>
      <c r="BJ38" s="23"/>
      <c r="BK38" s="23"/>
      <c r="BL38" s="24"/>
      <c r="BM38" s="24"/>
      <c r="BN38" s="25"/>
      <c r="BO38" s="25"/>
      <c r="BP38" s="25"/>
      <c r="BQ38" s="25"/>
      <c r="BR38" s="25"/>
      <c r="BS38" s="25"/>
      <c r="BT38" s="25"/>
      <c r="BU38" s="25"/>
      <c r="BV38" s="6"/>
      <c r="BW38" s="6"/>
    </row>
    <row r="39" spans="1:75" ht="15" customHeight="1">
      <c r="A39" s="7"/>
      <c r="B39" s="12"/>
      <c r="C39" s="13"/>
      <c r="D39" s="12" t="s">
        <v>17</v>
      </c>
      <c r="E39" s="12"/>
      <c r="F39" s="12"/>
      <c r="G39" s="12"/>
      <c r="H39" s="12"/>
      <c r="I39" s="12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6"/>
      <c r="BG39" s="23"/>
      <c r="BH39" s="23"/>
      <c r="BI39" s="23"/>
      <c r="BJ39" s="23"/>
      <c r="BK39" s="23"/>
      <c r="BL39" s="24"/>
      <c r="BM39" s="24"/>
      <c r="BN39" s="25"/>
      <c r="BO39" s="25"/>
      <c r="BP39" s="25"/>
      <c r="BQ39" s="25"/>
      <c r="BR39" s="25"/>
      <c r="BS39" s="25"/>
      <c r="BT39" s="25"/>
      <c r="BU39" s="25"/>
      <c r="BV39" s="6"/>
      <c r="BW39" s="6"/>
    </row>
    <row r="40" spans="1:75" ht="15" customHeight="1">
      <c r="A40" s="7"/>
      <c r="B40" s="12"/>
      <c r="C40" s="13"/>
      <c r="D40" s="12"/>
      <c r="E40" s="78" t="s">
        <v>4</v>
      </c>
      <c r="F40" s="57"/>
      <c r="G40" s="57"/>
      <c r="H40" s="57"/>
      <c r="I40" s="57"/>
      <c r="J40" s="58"/>
      <c r="K40" s="77" t="s">
        <v>18</v>
      </c>
      <c r="L40" s="79" t="s">
        <v>19</v>
      </c>
      <c r="M40" s="80"/>
      <c r="N40" s="80"/>
      <c r="O40" s="81"/>
      <c r="P40" s="77" t="s">
        <v>20</v>
      </c>
      <c r="Q40" s="78" t="s">
        <v>21</v>
      </c>
      <c r="R40" s="57"/>
      <c r="S40" s="57"/>
      <c r="T40" s="57"/>
      <c r="U40" s="57"/>
      <c r="V40" s="57"/>
      <c r="W40" s="58"/>
      <c r="X40" s="77" t="s">
        <v>22</v>
      </c>
      <c r="Y40" s="79" t="s">
        <v>23</v>
      </c>
      <c r="Z40" s="80"/>
      <c r="AA40" s="80"/>
      <c r="AB40" s="81"/>
      <c r="AC40" s="77" t="s">
        <v>22</v>
      </c>
      <c r="AD40" s="78" t="s">
        <v>3</v>
      </c>
      <c r="AE40" s="57"/>
      <c r="AF40" s="57"/>
      <c r="AG40" s="57"/>
      <c r="AH40" s="57"/>
      <c r="AI40" s="57"/>
      <c r="AJ40" s="58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6"/>
      <c r="BF40" s="6"/>
      <c r="BG40" s="35"/>
      <c r="BH40" s="35"/>
      <c r="BI40" s="35"/>
      <c r="BJ40" s="35"/>
      <c r="BK40" s="35"/>
      <c r="BL40" s="24"/>
      <c r="BM40" s="24"/>
      <c r="BN40" s="25"/>
      <c r="BO40" s="25"/>
      <c r="BP40" s="25"/>
      <c r="BQ40" s="25"/>
      <c r="BR40" s="25"/>
      <c r="BS40" s="25"/>
      <c r="BT40" s="25"/>
      <c r="BU40" s="25"/>
      <c r="BV40" s="6"/>
      <c r="BW40" s="6"/>
    </row>
    <row r="41" spans="1:75" ht="15" customHeight="1">
      <c r="A41" s="7"/>
      <c r="B41" s="12"/>
      <c r="C41" s="13"/>
      <c r="D41" s="12"/>
      <c r="E41" s="83" t="str">
        <f>IF(AG20&gt;20,8000000+700000*(AG20-20)+AG24,"　　")</f>
        <v>　　</v>
      </c>
      <c r="F41" s="84"/>
      <c r="G41" s="84"/>
      <c r="H41" s="84"/>
      <c r="I41" s="84"/>
      <c r="J41" s="18" t="s">
        <v>14</v>
      </c>
      <c r="K41" s="77"/>
      <c r="L41" s="82"/>
      <c r="M41" s="59"/>
      <c r="N41" s="59"/>
      <c r="O41" s="60"/>
      <c r="P41" s="77"/>
      <c r="Q41" s="85" t="str">
        <f>IF(AG20&gt;20,AG20-20,"　")</f>
        <v>　</v>
      </c>
      <c r="R41" s="86"/>
      <c r="S41" s="86"/>
      <c r="T41" s="86"/>
      <c r="U41" s="57" t="s">
        <v>15</v>
      </c>
      <c r="V41" s="57"/>
      <c r="W41" s="58"/>
      <c r="X41" s="77"/>
      <c r="Y41" s="82"/>
      <c r="Z41" s="59"/>
      <c r="AA41" s="59"/>
      <c r="AB41" s="60"/>
      <c r="AC41" s="77"/>
      <c r="AD41" s="87" t="str">
        <f>IF(AG22=1,IF(AG20&gt;20,100,"　"),"　")</f>
        <v>　</v>
      </c>
      <c r="AE41" s="88"/>
      <c r="AF41" s="88"/>
      <c r="AG41" s="88"/>
      <c r="AH41" s="59" t="s">
        <v>16</v>
      </c>
      <c r="AI41" s="59"/>
      <c r="AJ41" s="60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6"/>
      <c r="BF41" s="6"/>
      <c r="BG41" s="35"/>
      <c r="BH41" s="35"/>
      <c r="BI41" s="35"/>
      <c r="BJ41" s="35"/>
      <c r="BK41" s="35"/>
      <c r="BL41" s="24"/>
      <c r="BM41" s="24"/>
      <c r="BN41" s="25"/>
      <c r="BO41" s="25"/>
      <c r="BP41" s="25"/>
      <c r="BQ41" s="25"/>
      <c r="BR41" s="25"/>
      <c r="BS41" s="25"/>
      <c r="BT41" s="25"/>
      <c r="BU41" s="25"/>
      <c r="BV41" s="6"/>
      <c r="BW41" s="6"/>
    </row>
    <row r="42" spans="1:75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6"/>
      <c r="BF42" s="6"/>
      <c r="BG42" s="49">
        <v>1</v>
      </c>
      <c r="BH42" s="35"/>
      <c r="BI42" s="35"/>
      <c r="BJ42" s="35"/>
      <c r="BK42" s="35"/>
      <c r="BL42" s="24"/>
      <c r="BM42" s="24"/>
      <c r="BN42" s="36"/>
      <c r="BO42" s="25"/>
      <c r="BP42" s="25"/>
      <c r="BQ42" s="25"/>
      <c r="BR42" s="25"/>
      <c r="BS42" s="25"/>
      <c r="BT42" s="25"/>
      <c r="BU42" s="25"/>
      <c r="BV42" s="6"/>
      <c r="BW42" s="6"/>
    </row>
    <row r="43" spans="1:75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6"/>
      <c r="BF43" s="6"/>
      <c r="BG43" s="49">
        <v>2</v>
      </c>
      <c r="BH43" s="35"/>
      <c r="BI43" s="35"/>
      <c r="BJ43" s="35"/>
      <c r="BK43" s="35"/>
      <c r="BL43" s="24"/>
      <c r="BM43" s="24"/>
      <c r="BN43" s="25"/>
      <c r="BO43" s="25"/>
      <c r="BP43" s="25"/>
      <c r="BQ43" s="25"/>
      <c r="BR43" s="25"/>
      <c r="BS43" s="25"/>
      <c r="BT43" s="25"/>
      <c r="BU43" s="25"/>
      <c r="BV43" s="6"/>
      <c r="BW43" s="6"/>
    </row>
    <row r="44" spans="1:75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6"/>
      <c r="BF44" s="6"/>
      <c r="BG44" s="50">
        <v>3</v>
      </c>
      <c r="BH44" s="37"/>
      <c r="BI44" s="37"/>
      <c r="BJ44" s="37"/>
      <c r="BK44" s="37"/>
      <c r="BL44" s="38"/>
      <c r="BM44" s="38"/>
      <c r="BN44" s="24"/>
      <c r="BO44" s="24"/>
      <c r="BP44" s="24"/>
      <c r="BQ44" s="24"/>
      <c r="BR44" s="24"/>
      <c r="BS44" s="24"/>
      <c r="BT44" s="24"/>
      <c r="BU44" s="24"/>
      <c r="BV44" s="6"/>
      <c r="BW44" s="6"/>
    </row>
    <row r="45" spans="1:75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6"/>
      <c r="BG45" s="50">
        <v>4</v>
      </c>
      <c r="BH45" s="37"/>
      <c r="BI45" s="37"/>
      <c r="BJ45" s="37"/>
      <c r="BK45" s="37"/>
      <c r="BL45" s="38"/>
      <c r="BM45" s="38"/>
      <c r="BN45" s="24"/>
      <c r="BO45" s="24"/>
      <c r="BP45" s="24"/>
      <c r="BQ45" s="24"/>
      <c r="BR45" s="24"/>
      <c r="BS45" s="24"/>
      <c r="BT45" s="24"/>
      <c r="BU45" s="24"/>
      <c r="BV45" s="6"/>
      <c r="BW45" s="6"/>
    </row>
    <row r="46" spans="1:75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6"/>
      <c r="BF46" s="6"/>
      <c r="BG46" s="50">
        <v>5</v>
      </c>
      <c r="BH46" s="37"/>
      <c r="BI46" s="37"/>
      <c r="BJ46" s="37"/>
      <c r="BK46" s="37"/>
      <c r="BL46" s="38"/>
      <c r="BM46" s="38"/>
      <c r="BN46" s="24"/>
      <c r="BO46" s="24"/>
      <c r="BP46" s="24"/>
      <c r="BQ46" s="24"/>
      <c r="BR46" s="24"/>
      <c r="BS46" s="24"/>
      <c r="BT46" s="24"/>
      <c r="BU46" s="24"/>
      <c r="BV46" s="6"/>
      <c r="BW46" s="6"/>
    </row>
    <row r="47" spans="1:75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6"/>
      <c r="BF47" s="6"/>
      <c r="BG47" s="37"/>
      <c r="BH47" s="37"/>
      <c r="BI47" s="37"/>
      <c r="BJ47" s="37"/>
      <c r="BK47" s="37"/>
      <c r="BL47" s="38"/>
      <c r="BM47" s="38"/>
      <c r="BN47" s="24"/>
      <c r="BO47" s="24"/>
      <c r="BP47" s="24"/>
      <c r="BQ47" s="24"/>
      <c r="BR47" s="24"/>
      <c r="BS47" s="24"/>
      <c r="BT47" s="24"/>
      <c r="BU47" s="24"/>
      <c r="BV47" s="6"/>
      <c r="BW47" s="6"/>
    </row>
    <row r="48" spans="1:75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6"/>
      <c r="BF48" s="6"/>
      <c r="BG48" s="37"/>
      <c r="BH48" s="37"/>
      <c r="BI48" s="37"/>
      <c r="BJ48" s="37"/>
      <c r="BK48" s="37"/>
      <c r="BL48" s="38"/>
      <c r="BM48" s="38"/>
      <c r="BN48" s="24"/>
      <c r="BO48" s="24"/>
      <c r="BP48" s="24"/>
      <c r="BQ48" s="24"/>
      <c r="BR48" s="24"/>
      <c r="BS48" s="24"/>
      <c r="BT48" s="24"/>
      <c r="BU48" s="24"/>
      <c r="BV48" s="6"/>
      <c r="BW48" s="6"/>
    </row>
    <row r="49" spans="1:75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6"/>
      <c r="BF49" s="6"/>
      <c r="BG49" s="37"/>
      <c r="BH49" s="37"/>
      <c r="BI49" s="37"/>
      <c r="BJ49" s="37"/>
      <c r="BK49" s="37"/>
      <c r="BL49" s="38"/>
      <c r="BM49" s="38"/>
      <c r="BN49" s="24"/>
      <c r="BO49" s="24"/>
      <c r="BP49" s="24"/>
      <c r="BQ49" s="24"/>
      <c r="BR49" s="24"/>
      <c r="BS49" s="24"/>
      <c r="BT49" s="24"/>
      <c r="BU49" s="24"/>
      <c r="BV49" s="6"/>
      <c r="BW49" s="6"/>
    </row>
    <row r="50" spans="1:75" ht="15" customHeight="1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6"/>
      <c r="BF50" s="6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6"/>
      <c r="BW50" s="6"/>
    </row>
    <row r="51" spans="1:75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61"/>
      <c r="AH51" s="62"/>
      <c r="AI51" s="62"/>
      <c r="AJ51" s="62"/>
      <c r="AK51" s="63"/>
      <c r="AL51" s="67"/>
      <c r="AM51" s="67"/>
      <c r="AN51" s="55" t="s">
        <v>0</v>
      </c>
      <c r="AO51" s="55"/>
      <c r="AP51" s="55"/>
      <c r="AQ51" s="55"/>
      <c r="AR51" s="55"/>
      <c r="AS51" s="55"/>
      <c r="AT51" s="55"/>
      <c r="AU51" s="56"/>
      <c r="AV51" s="7"/>
      <c r="AW51" s="7"/>
      <c r="AX51" s="7"/>
      <c r="AY51" s="7"/>
      <c r="AZ51" s="7"/>
      <c r="BA51" s="7"/>
      <c r="BB51" s="7"/>
      <c r="BC51" s="7"/>
      <c r="BD51" s="7"/>
      <c r="BE51" s="6"/>
      <c r="BF51" s="6"/>
      <c r="BH51" s="46"/>
      <c r="BI51" s="39"/>
      <c r="BJ51" s="39"/>
      <c r="BK51" s="39"/>
      <c r="BL51" s="39"/>
      <c r="BM51" s="39"/>
      <c r="BN51" s="39"/>
      <c r="BO51" s="39"/>
      <c r="BP51" s="39"/>
      <c r="BQ51" s="40"/>
      <c r="BR51" s="40"/>
      <c r="BS51" s="40"/>
      <c r="BT51" s="40"/>
      <c r="BU51" s="40"/>
      <c r="BV51" s="6"/>
      <c r="BW51" s="6"/>
    </row>
    <row r="52" spans="1:75" ht="15" customHeight="1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64"/>
      <c r="AH52" s="65"/>
      <c r="AI52" s="65"/>
      <c r="AJ52" s="65"/>
      <c r="AK52" s="66"/>
      <c r="AL52" s="67"/>
      <c r="AM52" s="67"/>
      <c r="AN52" s="55"/>
      <c r="AO52" s="55"/>
      <c r="AP52" s="55"/>
      <c r="AQ52" s="55"/>
      <c r="AR52" s="55"/>
      <c r="AS52" s="55"/>
      <c r="AT52" s="55"/>
      <c r="AU52" s="56"/>
      <c r="AV52" s="7"/>
      <c r="AW52" s="7"/>
      <c r="AX52" s="7"/>
      <c r="AY52" s="7"/>
      <c r="AZ52" s="7"/>
      <c r="BA52" s="7"/>
      <c r="BB52" s="7"/>
      <c r="BC52" s="7"/>
      <c r="BD52" s="7"/>
      <c r="BE52" s="6"/>
      <c r="BF52" s="6"/>
      <c r="BG52" s="39"/>
      <c r="BH52" s="46"/>
      <c r="BI52" s="39"/>
      <c r="BJ52" s="39"/>
      <c r="BK52" s="39"/>
      <c r="BL52" s="39"/>
      <c r="BM52" s="39"/>
      <c r="BN52" s="39"/>
      <c r="BO52" s="39"/>
      <c r="BP52" s="39"/>
      <c r="BQ52" s="40"/>
      <c r="BR52" s="40"/>
      <c r="BS52" s="40"/>
      <c r="BT52" s="40"/>
      <c r="BU52" s="40"/>
      <c r="BV52" s="6"/>
      <c r="BW52" s="6"/>
    </row>
    <row r="53" spans="1:75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68"/>
      <c r="AH53" s="69"/>
      <c r="AI53" s="69"/>
      <c r="AJ53" s="69"/>
      <c r="AK53" s="70"/>
      <c r="AL53" s="67"/>
      <c r="AM53" s="67"/>
      <c r="AN53" s="55" t="s">
        <v>1</v>
      </c>
      <c r="AO53" s="55"/>
      <c r="AP53" s="55"/>
      <c r="AQ53" s="55"/>
      <c r="AR53" s="55"/>
      <c r="AS53" s="55"/>
      <c r="AT53" s="55"/>
      <c r="AU53" s="56"/>
      <c r="AV53" s="7"/>
      <c r="AW53" s="7"/>
      <c r="AX53" s="7"/>
      <c r="AY53" s="7"/>
      <c r="AZ53" s="7"/>
      <c r="BA53" s="7"/>
      <c r="BB53" s="7"/>
      <c r="BC53" s="7"/>
      <c r="BD53" s="7"/>
      <c r="BE53" s="6"/>
      <c r="BF53" s="6"/>
      <c r="BG53" s="41"/>
      <c r="BH53" s="47"/>
      <c r="BI53" s="41"/>
      <c r="BJ53" s="41"/>
      <c r="BK53" s="41"/>
      <c r="BL53" s="41"/>
      <c r="BM53" s="41"/>
      <c r="BN53" s="41"/>
      <c r="BO53" s="41"/>
      <c r="BP53" s="41"/>
      <c r="BQ53" s="42"/>
      <c r="BR53" s="42"/>
      <c r="BS53" s="42"/>
      <c r="BT53" s="42"/>
      <c r="BU53" s="42"/>
      <c r="BV53" s="6"/>
      <c r="BW53" s="6"/>
    </row>
    <row r="54" spans="1:75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1"/>
      <c r="AH54" s="72"/>
      <c r="AI54" s="72"/>
      <c r="AJ54" s="72"/>
      <c r="AK54" s="73"/>
      <c r="AL54" s="67"/>
      <c r="AM54" s="67"/>
      <c r="AN54" s="55"/>
      <c r="AO54" s="55"/>
      <c r="AP54" s="55"/>
      <c r="AQ54" s="55"/>
      <c r="AR54" s="55"/>
      <c r="AS54" s="55"/>
      <c r="AT54" s="55"/>
      <c r="AU54" s="56"/>
      <c r="AV54" s="7"/>
      <c r="AW54" s="7"/>
      <c r="AX54" s="7"/>
      <c r="AY54" s="7"/>
      <c r="AZ54" s="7"/>
      <c r="BA54" s="7"/>
      <c r="BB54" s="7"/>
      <c r="BC54" s="7"/>
      <c r="BD54" s="7"/>
      <c r="BE54" s="6"/>
      <c r="BF54" s="6"/>
      <c r="BG54" s="41"/>
      <c r="BH54" s="47"/>
      <c r="BI54" s="41"/>
      <c r="BJ54" s="41"/>
      <c r="BK54" s="41"/>
      <c r="BL54" s="41"/>
      <c r="BM54" s="41"/>
      <c r="BN54" s="41"/>
      <c r="BO54" s="41"/>
      <c r="BP54" s="41"/>
      <c r="BQ54" s="42"/>
      <c r="BR54" s="42"/>
      <c r="BS54" s="42"/>
      <c r="BT54" s="42"/>
      <c r="BU54" s="42"/>
      <c r="BV54" s="6"/>
      <c r="BW54" s="6"/>
    </row>
    <row r="55" spans="1:60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4"/>
      <c r="AH55" s="75"/>
      <c r="AI55" s="75"/>
      <c r="AJ55" s="75"/>
      <c r="AK55" s="76"/>
      <c r="AL55" s="67"/>
      <c r="AM55" s="67"/>
      <c r="AN55" s="54" t="s">
        <v>2</v>
      </c>
      <c r="AO55" s="55"/>
      <c r="AP55" s="55"/>
      <c r="AQ55" s="55"/>
      <c r="AR55" s="55"/>
      <c r="AS55" s="55"/>
      <c r="AT55" s="55"/>
      <c r="AU55" s="56"/>
      <c r="AV55" s="7"/>
      <c r="AW55" s="7"/>
      <c r="AX55" s="7"/>
      <c r="AY55" s="7"/>
      <c r="AZ55" s="7"/>
      <c r="BA55" s="7"/>
      <c r="BB55" s="7"/>
      <c r="BC55" s="7"/>
      <c r="BD55" s="7"/>
      <c r="BH55" s="48"/>
    </row>
    <row r="56" spans="1:60" ht="15" customHeight="1" thickBo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1"/>
      <c r="AH56" s="72"/>
      <c r="AI56" s="72"/>
      <c r="AJ56" s="72"/>
      <c r="AK56" s="73"/>
      <c r="AL56" s="67"/>
      <c r="AM56" s="67"/>
      <c r="AN56" s="55"/>
      <c r="AO56" s="55"/>
      <c r="AP56" s="55"/>
      <c r="AQ56" s="55"/>
      <c r="AR56" s="55"/>
      <c r="AS56" s="55"/>
      <c r="AT56" s="55"/>
      <c r="AU56" s="56"/>
      <c r="AV56" s="7"/>
      <c r="AW56" s="7"/>
      <c r="AX56" s="7"/>
      <c r="AY56" s="7"/>
      <c r="AZ56" s="7"/>
      <c r="BA56" s="7"/>
      <c r="BB56" s="7"/>
      <c r="BC56" s="7"/>
      <c r="BD56" s="7"/>
      <c r="BH56" s="45"/>
    </row>
    <row r="57" spans="1:56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95">
        <f>IF($AG$55=1,1000000,0)</f>
        <v>0</v>
      </c>
      <c r="AH57" s="95"/>
      <c r="AI57" s="95"/>
      <c r="AJ57" s="95"/>
      <c r="AK57" s="95"/>
      <c r="AL57" s="97" t="s">
        <v>18</v>
      </c>
      <c r="AM57" s="98"/>
      <c r="AN57" s="105" t="s">
        <v>3</v>
      </c>
      <c r="AO57" s="105"/>
      <c r="AP57" s="105"/>
      <c r="AQ57" s="105"/>
      <c r="AR57" s="105"/>
      <c r="AS57" s="105"/>
      <c r="AT57" s="105"/>
      <c r="AU57" s="106"/>
      <c r="AV57" s="7"/>
      <c r="AW57" s="7"/>
      <c r="AX57" s="7"/>
      <c r="AY57" s="7"/>
      <c r="AZ57" s="7"/>
      <c r="BA57" s="7"/>
      <c r="BB57" s="7"/>
      <c r="BC57" s="7"/>
      <c r="BD57" s="7"/>
    </row>
    <row r="58" spans="1:56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96"/>
      <c r="AH58" s="96"/>
      <c r="AI58" s="96"/>
      <c r="AJ58" s="96"/>
      <c r="AK58" s="96"/>
      <c r="AL58" s="97"/>
      <c r="AM58" s="98"/>
      <c r="AN58" s="105"/>
      <c r="AO58" s="105"/>
      <c r="AP58" s="105"/>
      <c r="AQ58" s="105"/>
      <c r="AR58" s="105"/>
      <c r="AS58" s="105"/>
      <c r="AT58" s="105"/>
      <c r="AU58" s="106"/>
      <c r="AV58" s="7"/>
      <c r="AW58" s="7"/>
      <c r="AX58" s="7"/>
      <c r="AY58" s="7"/>
      <c r="AZ58" s="7"/>
      <c r="BA58" s="7"/>
      <c r="BB58" s="7"/>
      <c r="BC58" s="7"/>
      <c r="BD58" s="7"/>
    </row>
    <row r="59" spans="1:56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96">
        <f>IF($AG$53=0,0,IF($AG$53&gt;20,8000000+700000*($AG$53-20),IF(800000&gt;400000*$AG$53,800000,400000*$AG$53)))+$AG$57</f>
        <v>0</v>
      </c>
      <c r="AH59" s="96"/>
      <c r="AI59" s="96"/>
      <c r="AJ59" s="96"/>
      <c r="AK59" s="96"/>
      <c r="AL59" s="97" t="s">
        <v>18</v>
      </c>
      <c r="AM59" s="98"/>
      <c r="AN59" s="105" t="s">
        <v>4</v>
      </c>
      <c r="AO59" s="105"/>
      <c r="AP59" s="105"/>
      <c r="AQ59" s="105"/>
      <c r="AR59" s="105"/>
      <c r="AS59" s="105"/>
      <c r="AT59" s="105"/>
      <c r="AU59" s="106"/>
      <c r="AV59" s="7"/>
      <c r="AW59" s="7"/>
      <c r="AX59" s="7"/>
      <c r="AY59" s="7"/>
      <c r="AZ59" s="7"/>
      <c r="BA59" s="7"/>
      <c r="BB59" s="7"/>
      <c r="BC59" s="7"/>
      <c r="BD59" s="7"/>
    </row>
    <row r="60" spans="1:56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96"/>
      <c r="AH60" s="96"/>
      <c r="AI60" s="96"/>
      <c r="AJ60" s="96"/>
      <c r="AK60" s="96"/>
      <c r="AL60" s="97"/>
      <c r="AM60" s="98"/>
      <c r="AN60" s="105"/>
      <c r="AO60" s="105"/>
      <c r="AP60" s="105"/>
      <c r="AQ60" s="105"/>
      <c r="AR60" s="105"/>
      <c r="AS60" s="105"/>
      <c r="AT60" s="105"/>
      <c r="AU60" s="106"/>
      <c r="AV60" s="7"/>
      <c r="AW60" s="7"/>
      <c r="AX60" s="7"/>
      <c r="AY60" s="7"/>
      <c r="AZ60" s="7"/>
      <c r="BA60" s="7"/>
      <c r="BB60" s="7"/>
      <c r="BC60" s="7"/>
      <c r="BD60" s="7"/>
    </row>
    <row r="61" spans="1:56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96">
        <f>IF(0&lt;$AG$51-$AG$59,$AG$51-$AG$59,0)</f>
        <v>0</v>
      </c>
      <c r="AH61" s="96"/>
      <c r="AI61" s="96"/>
      <c r="AJ61" s="96"/>
      <c r="AK61" s="96"/>
      <c r="AL61" s="97" t="s">
        <v>18</v>
      </c>
      <c r="AM61" s="98"/>
      <c r="AN61" s="105" t="s">
        <v>5</v>
      </c>
      <c r="AO61" s="105"/>
      <c r="AP61" s="105"/>
      <c r="AQ61" s="105"/>
      <c r="AR61" s="105"/>
      <c r="AS61" s="105"/>
      <c r="AT61" s="105"/>
      <c r="AU61" s="106"/>
      <c r="AV61" s="7"/>
      <c r="AW61" s="7"/>
      <c r="AX61" s="7"/>
      <c r="AY61" s="7"/>
      <c r="AZ61" s="7"/>
      <c r="BA61" s="7"/>
      <c r="BB61" s="7"/>
      <c r="BC61" s="7"/>
      <c r="BD61" s="7"/>
    </row>
    <row r="62" spans="1:56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96"/>
      <c r="AH62" s="96"/>
      <c r="AI62" s="96"/>
      <c r="AJ62" s="96"/>
      <c r="AK62" s="96"/>
      <c r="AL62" s="97"/>
      <c r="AM62" s="98"/>
      <c r="AN62" s="105"/>
      <c r="AO62" s="105"/>
      <c r="AP62" s="105"/>
      <c r="AQ62" s="105"/>
      <c r="AR62" s="105"/>
      <c r="AS62" s="105"/>
      <c r="AT62" s="105"/>
      <c r="AU62" s="106"/>
      <c r="AV62" s="7"/>
      <c r="AW62" s="7"/>
      <c r="AX62" s="7"/>
      <c r="AY62" s="7"/>
      <c r="AZ62" s="7"/>
      <c r="BA62" s="7"/>
      <c r="BB62" s="7"/>
      <c r="BC62" s="7"/>
      <c r="BD62" s="7"/>
    </row>
    <row r="63" spans="1:56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07">
        <f>ROUNDDOWN($AG$61,-3)</f>
        <v>0</v>
      </c>
      <c r="AH63" s="108"/>
      <c r="AI63" s="108"/>
      <c r="AJ63" s="108"/>
      <c r="AK63" s="109"/>
      <c r="AL63" s="113" t="s">
        <v>18</v>
      </c>
      <c r="AM63" s="114"/>
      <c r="AN63" s="117" t="s">
        <v>6</v>
      </c>
      <c r="AO63" s="117"/>
      <c r="AP63" s="117"/>
      <c r="AQ63" s="117"/>
      <c r="AR63" s="117"/>
      <c r="AS63" s="117"/>
      <c r="AT63" s="117"/>
      <c r="AU63" s="118"/>
      <c r="AV63" s="7"/>
      <c r="AW63" s="7"/>
      <c r="AX63" s="7"/>
      <c r="AY63" s="7"/>
      <c r="AZ63" s="7"/>
      <c r="BA63" s="7"/>
      <c r="BB63" s="7"/>
      <c r="BC63" s="7"/>
      <c r="BD63" s="7"/>
    </row>
    <row r="64" spans="1:56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10"/>
      <c r="AH64" s="111"/>
      <c r="AI64" s="111"/>
      <c r="AJ64" s="111"/>
      <c r="AK64" s="112"/>
      <c r="AL64" s="115"/>
      <c r="AM64" s="116"/>
      <c r="AN64" s="119"/>
      <c r="AO64" s="119"/>
      <c r="AP64" s="119"/>
      <c r="AQ64" s="119"/>
      <c r="AR64" s="119"/>
      <c r="AS64" s="119"/>
      <c r="AT64" s="119"/>
      <c r="AU64" s="120"/>
      <c r="AV64" s="7"/>
      <c r="AW64" s="7"/>
      <c r="AX64" s="7"/>
      <c r="AY64" s="7"/>
      <c r="AZ64" s="7"/>
      <c r="BA64" s="7"/>
      <c r="BB64" s="7"/>
      <c r="BC64" s="7"/>
      <c r="BD64" s="7"/>
    </row>
    <row r="65" spans="1:56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7"/>
      <c r="AW65" s="7"/>
      <c r="AX65" s="7"/>
      <c r="AY65" s="7"/>
      <c r="AZ65" s="7"/>
      <c r="BA65" s="7"/>
      <c r="BB65" s="7"/>
      <c r="BC65" s="7"/>
      <c r="BD65" s="7"/>
    </row>
    <row r="66" spans="1:56" ht="1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89" t="s">
        <v>7</v>
      </c>
      <c r="AH66" s="90"/>
      <c r="AI66" s="90"/>
      <c r="AJ66" s="90"/>
      <c r="AK66" s="91"/>
      <c r="AL66" s="99" t="s">
        <v>8</v>
      </c>
      <c r="AM66" s="100"/>
      <c r="AN66" s="100"/>
      <c r="AO66" s="100"/>
      <c r="AP66" s="101"/>
      <c r="AQ66" s="121" t="s">
        <v>9</v>
      </c>
      <c r="AR66" s="122"/>
      <c r="AS66" s="122"/>
      <c r="AT66" s="122"/>
      <c r="AU66" s="123"/>
      <c r="AV66" s="7"/>
      <c r="AW66" s="7"/>
      <c r="AX66" s="7"/>
      <c r="AY66" s="7"/>
      <c r="AZ66" s="7"/>
      <c r="BA66" s="7"/>
      <c r="BB66" s="7"/>
      <c r="BC66" s="7"/>
      <c r="BD66" s="7"/>
    </row>
    <row r="67" spans="1:56" ht="15" customHeight="1">
      <c r="A67" s="7"/>
      <c r="B67" s="7"/>
      <c r="C67" s="13" t="s">
        <v>10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92"/>
      <c r="AH67" s="93"/>
      <c r="AI67" s="93"/>
      <c r="AJ67" s="93"/>
      <c r="AK67" s="94"/>
      <c r="AL67" s="102"/>
      <c r="AM67" s="103"/>
      <c r="AN67" s="103"/>
      <c r="AO67" s="103"/>
      <c r="AP67" s="104"/>
      <c r="AQ67" s="124"/>
      <c r="AR67" s="125"/>
      <c r="AS67" s="125"/>
      <c r="AT67" s="125"/>
      <c r="AU67" s="126"/>
      <c r="AV67" s="7"/>
      <c r="AW67" s="7"/>
      <c r="AX67" s="7"/>
      <c r="AY67" s="7"/>
      <c r="AZ67" s="7"/>
      <c r="BA67" s="7"/>
      <c r="BB67" s="7"/>
      <c r="BC67" s="7"/>
      <c r="BD67" s="7"/>
    </row>
    <row r="68" spans="1:56" ht="15" customHeight="1">
      <c r="A68" s="7"/>
      <c r="B68" s="7"/>
      <c r="C68" s="13"/>
      <c r="D68" s="13" t="s">
        <v>11</v>
      </c>
      <c r="E68" s="15"/>
      <c r="F68" s="15"/>
      <c r="G68" s="15"/>
      <c r="H68" s="12"/>
      <c r="I68" s="15"/>
      <c r="J68" s="15"/>
      <c r="K68" s="13"/>
      <c r="L68" s="13"/>
      <c r="M68" s="13"/>
      <c r="N68" s="13"/>
      <c r="O68" s="43" t="s">
        <v>28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7">
        <f>ROUNDDOWN(($AG$63*0.06),-2)</f>
        <v>0</v>
      </c>
      <c r="AH68" s="127"/>
      <c r="AI68" s="127"/>
      <c r="AJ68" s="127"/>
      <c r="AK68" s="127"/>
      <c r="AL68" s="184">
        <f>ROUNDDOWN(($AG$63*0.04),-2)</f>
        <v>0</v>
      </c>
      <c r="AM68" s="185"/>
      <c r="AN68" s="185"/>
      <c r="AO68" s="185"/>
      <c r="AP68" s="186"/>
      <c r="AQ68" s="190">
        <f>$AG$68+$AL$68</f>
        <v>0</v>
      </c>
      <c r="AR68" s="191"/>
      <c r="AS68" s="191"/>
      <c r="AT68" s="191"/>
      <c r="AU68" s="192"/>
      <c r="AV68" s="7"/>
      <c r="AW68" s="7"/>
      <c r="AX68" s="7"/>
      <c r="AY68" s="7"/>
      <c r="AZ68" s="7"/>
      <c r="BA68" s="7"/>
      <c r="BB68" s="7"/>
      <c r="BC68" s="7"/>
      <c r="BD68" s="7"/>
    </row>
    <row r="69" spans="1:56" ht="15" customHeight="1">
      <c r="A69" s="7"/>
      <c r="B69" s="7"/>
      <c r="C69" s="13"/>
      <c r="D69" s="13"/>
      <c r="E69" s="78" t="s">
        <v>4</v>
      </c>
      <c r="F69" s="57"/>
      <c r="G69" s="57"/>
      <c r="H69" s="57"/>
      <c r="I69" s="57"/>
      <c r="J69" s="58"/>
      <c r="K69" s="77" t="s">
        <v>18</v>
      </c>
      <c r="L69" s="79" t="s">
        <v>12</v>
      </c>
      <c r="M69" s="80"/>
      <c r="N69" s="80"/>
      <c r="O69" s="81"/>
      <c r="P69" s="77" t="s">
        <v>20</v>
      </c>
      <c r="Q69" s="78" t="s">
        <v>13</v>
      </c>
      <c r="R69" s="57"/>
      <c r="S69" s="57"/>
      <c r="T69" s="57"/>
      <c r="U69" s="58"/>
      <c r="V69" s="77" t="s">
        <v>22</v>
      </c>
      <c r="W69" s="78" t="s">
        <v>3</v>
      </c>
      <c r="X69" s="57"/>
      <c r="Y69" s="57"/>
      <c r="Z69" s="57"/>
      <c r="AA69" s="57"/>
      <c r="AB69" s="57"/>
      <c r="AC69" s="58"/>
      <c r="AD69" s="13"/>
      <c r="AE69" s="13"/>
      <c r="AF69" s="13"/>
      <c r="AG69" s="127"/>
      <c r="AH69" s="127"/>
      <c r="AI69" s="127"/>
      <c r="AJ69" s="127"/>
      <c r="AK69" s="127"/>
      <c r="AL69" s="187"/>
      <c r="AM69" s="188"/>
      <c r="AN69" s="188"/>
      <c r="AO69" s="188"/>
      <c r="AP69" s="189"/>
      <c r="AQ69" s="193"/>
      <c r="AR69" s="194"/>
      <c r="AS69" s="194"/>
      <c r="AT69" s="194"/>
      <c r="AU69" s="195"/>
      <c r="AV69" s="7"/>
      <c r="AW69" s="7"/>
      <c r="AX69" s="7"/>
      <c r="AY69" s="7"/>
      <c r="AZ69" s="7"/>
      <c r="BA69" s="7"/>
      <c r="BB69" s="7"/>
      <c r="BC69" s="7"/>
      <c r="BD69" s="7"/>
    </row>
    <row r="70" spans="1:56" ht="15" customHeight="1">
      <c r="A70" s="7"/>
      <c r="B70" s="7"/>
      <c r="C70" s="13"/>
      <c r="D70" s="12"/>
      <c r="E70" s="83" t="str">
        <f>IF(AG53&gt;20,"　",IF(AG53&lt;1,"　",AG53*400000+AG57))</f>
        <v>　</v>
      </c>
      <c r="F70" s="84"/>
      <c r="G70" s="84"/>
      <c r="H70" s="84"/>
      <c r="I70" s="84"/>
      <c r="J70" s="16" t="s">
        <v>14</v>
      </c>
      <c r="K70" s="77"/>
      <c r="L70" s="82"/>
      <c r="M70" s="59"/>
      <c r="N70" s="59"/>
      <c r="O70" s="60"/>
      <c r="P70" s="77"/>
      <c r="Q70" s="87" t="str">
        <f>IF(AG53&gt;20,"　",IF(AG53&lt;1,"　",AG53))</f>
        <v>　</v>
      </c>
      <c r="R70" s="88"/>
      <c r="S70" s="88"/>
      <c r="T70" s="59" t="s">
        <v>15</v>
      </c>
      <c r="U70" s="60"/>
      <c r="V70" s="77"/>
      <c r="W70" s="87" t="str">
        <f>IF(AG55&lt;&gt;1," ",IF(AG53&lt;1," ",IF(AG53&gt;20," ","１００")))</f>
        <v> </v>
      </c>
      <c r="X70" s="88"/>
      <c r="Y70" s="88"/>
      <c r="Z70" s="88"/>
      <c r="AA70" s="59" t="s">
        <v>16</v>
      </c>
      <c r="AB70" s="59"/>
      <c r="AC70" s="60"/>
      <c r="AD70" s="13"/>
      <c r="AE70" s="13"/>
      <c r="AF70" s="13"/>
      <c r="AG70" s="13"/>
      <c r="AH70" s="13"/>
      <c r="AI70" s="13"/>
      <c r="AJ70" s="13"/>
      <c r="AK70" s="14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1:56" ht="15" customHeight="1">
      <c r="A71" s="7"/>
      <c r="B71" s="7"/>
      <c r="C71" s="13"/>
      <c r="D71" s="12"/>
      <c r="E71" s="17"/>
      <c r="F71" s="17"/>
      <c r="G71" s="17"/>
      <c r="H71" s="17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7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1:56" ht="15" customHeight="1">
      <c r="A72" s="7"/>
      <c r="B72" s="7"/>
      <c r="C72" s="13"/>
      <c r="D72" s="12" t="s">
        <v>17</v>
      </c>
      <c r="E72" s="12"/>
      <c r="F72" s="12"/>
      <c r="G72" s="12"/>
      <c r="H72" s="12"/>
      <c r="I72" s="12"/>
      <c r="J72" s="12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1:56" ht="15" customHeight="1">
      <c r="A73" s="7"/>
      <c r="B73" s="7"/>
      <c r="C73" s="13"/>
      <c r="D73" s="12"/>
      <c r="E73" s="78" t="s">
        <v>4</v>
      </c>
      <c r="F73" s="57"/>
      <c r="G73" s="57"/>
      <c r="H73" s="57"/>
      <c r="I73" s="57"/>
      <c r="J73" s="58"/>
      <c r="K73" s="77" t="s">
        <v>18</v>
      </c>
      <c r="L73" s="79" t="s">
        <v>19</v>
      </c>
      <c r="M73" s="80"/>
      <c r="N73" s="80"/>
      <c r="O73" s="81"/>
      <c r="P73" s="77" t="s">
        <v>20</v>
      </c>
      <c r="Q73" s="78" t="s">
        <v>21</v>
      </c>
      <c r="R73" s="57"/>
      <c r="S73" s="57"/>
      <c r="T73" s="57"/>
      <c r="U73" s="57"/>
      <c r="V73" s="57"/>
      <c r="W73" s="58"/>
      <c r="X73" s="77" t="s">
        <v>22</v>
      </c>
      <c r="Y73" s="79" t="s">
        <v>23</v>
      </c>
      <c r="Z73" s="80"/>
      <c r="AA73" s="80"/>
      <c r="AB73" s="81"/>
      <c r="AC73" s="77" t="s">
        <v>22</v>
      </c>
      <c r="AD73" s="78" t="s">
        <v>3</v>
      </c>
      <c r="AE73" s="57"/>
      <c r="AF73" s="57"/>
      <c r="AG73" s="57"/>
      <c r="AH73" s="57"/>
      <c r="AI73" s="57"/>
      <c r="AJ73" s="58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1:56" ht="15" customHeight="1">
      <c r="A74" s="7"/>
      <c r="B74" s="7"/>
      <c r="C74" s="13"/>
      <c r="D74" s="12"/>
      <c r="E74" s="83" t="str">
        <f>IF(AG53&gt;20,8000000+700000*(AG53-20)+AG57,"　　")</f>
        <v>　　</v>
      </c>
      <c r="F74" s="84"/>
      <c r="G74" s="84"/>
      <c r="H74" s="84"/>
      <c r="I74" s="84"/>
      <c r="J74" s="18" t="s">
        <v>14</v>
      </c>
      <c r="K74" s="77"/>
      <c r="L74" s="82"/>
      <c r="M74" s="59"/>
      <c r="N74" s="59"/>
      <c r="O74" s="60"/>
      <c r="P74" s="77"/>
      <c r="Q74" s="85" t="str">
        <f>IF(AG53&gt;20,AG53-20,"　")</f>
        <v>　</v>
      </c>
      <c r="R74" s="86"/>
      <c r="S74" s="86"/>
      <c r="T74" s="86"/>
      <c r="U74" s="57" t="s">
        <v>15</v>
      </c>
      <c r="V74" s="57"/>
      <c r="W74" s="58"/>
      <c r="X74" s="77"/>
      <c r="Y74" s="82"/>
      <c r="Z74" s="59"/>
      <c r="AA74" s="59"/>
      <c r="AB74" s="60"/>
      <c r="AC74" s="77"/>
      <c r="AD74" s="87" t="str">
        <f>IF(AG55=1,IF(AG53&gt;20,100,"　"),"　")</f>
        <v>　</v>
      </c>
      <c r="AE74" s="88"/>
      <c r="AF74" s="88"/>
      <c r="AG74" s="88"/>
      <c r="AH74" s="59" t="s">
        <v>16</v>
      </c>
      <c r="AI74" s="59"/>
      <c r="AJ74" s="60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1:78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1:78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H76" s="196"/>
      <c r="BI76" s="197"/>
      <c r="BJ76" s="197"/>
      <c r="BK76" s="197"/>
      <c r="BL76" s="4"/>
      <c r="BM76" s="4"/>
      <c r="BN76" s="4"/>
      <c r="BO76" s="196"/>
      <c r="BP76" s="197"/>
      <c r="BQ76" s="197"/>
      <c r="BR76" s="197"/>
      <c r="BS76" s="4"/>
      <c r="BT76" s="196"/>
      <c r="BU76" s="197"/>
      <c r="BV76" s="197"/>
      <c r="BW76" s="197"/>
      <c r="BX76" s="2"/>
      <c r="BY76" s="4"/>
      <c r="BZ76" s="4"/>
    </row>
    <row r="77" spans="1:78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H77" s="197"/>
      <c r="BI77" s="197"/>
      <c r="BJ77" s="197"/>
      <c r="BK77" s="197"/>
      <c r="BL77" s="4"/>
      <c r="BM77" s="4"/>
      <c r="BN77" s="4"/>
      <c r="BO77" s="197"/>
      <c r="BP77" s="197"/>
      <c r="BQ77" s="197"/>
      <c r="BR77" s="197"/>
      <c r="BS77" s="4"/>
      <c r="BT77" s="197"/>
      <c r="BU77" s="197"/>
      <c r="BV77" s="197"/>
      <c r="BW77" s="197"/>
      <c r="BX77" s="2"/>
      <c r="BY77" s="4"/>
      <c r="BZ77" s="5"/>
    </row>
    <row r="78" spans="1:56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1:56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1:5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1:56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</sheetData>
  <sheetProtection password="C49E" sheet="1" objects="1" selectLockedCells="1"/>
  <protectedRanges>
    <protectedRange password="D609" sqref="BG37:BK37 AJ17:AN17" name="範囲1_1"/>
    <protectedRange password="D609" sqref="AG51:AK56 AG18:AK23 BG38:BK43" name="範囲1"/>
  </protectedRanges>
  <mergeCells count="110">
    <mergeCell ref="AL68:AP69"/>
    <mergeCell ref="AQ68:AU69"/>
    <mergeCell ref="T70:U70"/>
    <mergeCell ref="W70:Z70"/>
    <mergeCell ref="AA70:AC70"/>
    <mergeCell ref="BT76:BW77"/>
    <mergeCell ref="BH76:BK77"/>
    <mergeCell ref="BO76:BR77"/>
    <mergeCell ref="W69:AC69"/>
    <mergeCell ref="X73:X74"/>
    <mergeCell ref="AD41:AG41"/>
    <mergeCell ref="AH41:AJ41"/>
    <mergeCell ref="AQ33:AU34"/>
    <mergeCell ref="AL26:AM27"/>
    <mergeCell ref="AN26:AU27"/>
    <mergeCell ref="AG35:AK36"/>
    <mergeCell ref="AL35:AP36"/>
    <mergeCell ref="AQ35:AU36"/>
    <mergeCell ref="AL30:AM31"/>
    <mergeCell ref="AN30:AU31"/>
    <mergeCell ref="AD40:AJ40"/>
    <mergeCell ref="AL24:AM25"/>
    <mergeCell ref="AN24:AU25"/>
    <mergeCell ref="AL28:AM29"/>
    <mergeCell ref="AN28:AU29"/>
    <mergeCell ref="AL33:AP34"/>
    <mergeCell ref="AG26:AK27"/>
    <mergeCell ref="AG33:AK34"/>
    <mergeCell ref="W37:Z37"/>
    <mergeCell ref="AA37:AC37"/>
    <mergeCell ref="AG28:AK29"/>
    <mergeCell ref="AG30:AK31"/>
    <mergeCell ref="AG18:AK19"/>
    <mergeCell ref="V36:V37"/>
    <mergeCell ref="W36:AC36"/>
    <mergeCell ref="AG24:AK25"/>
    <mergeCell ref="Q37:S37"/>
    <mergeCell ref="AL18:AM19"/>
    <mergeCell ref="AN18:AU19"/>
    <mergeCell ref="AG20:AK21"/>
    <mergeCell ref="AG22:AK23"/>
    <mergeCell ref="AL22:AM23"/>
    <mergeCell ref="AN22:AU23"/>
    <mergeCell ref="AL20:AM21"/>
    <mergeCell ref="AN20:AU21"/>
    <mergeCell ref="T37:U37"/>
    <mergeCell ref="E40:J40"/>
    <mergeCell ref="K40:K41"/>
    <mergeCell ref="L40:O41"/>
    <mergeCell ref="P40:P41"/>
    <mergeCell ref="Q40:W40"/>
    <mergeCell ref="E41:I41"/>
    <mergeCell ref="Q41:T41"/>
    <mergeCell ref="U41:W41"/>
    <mergeCell ref="AQ66:AU67"/>
    <mergeCell ref="AG68:AK69"/>
    <mergeCell ref="Y40:AB41"/>
    <mergeCell ref="A1:AX3"/>
    <mergeCell ref="E36:J36"/>
    <mergeCell ref="K36:K37"/>
    <mergeCell ref="L36:O37"/>
    <mergeCell ref="P36:P37"/>
    <mergeCell ref="Q36:U36"/>
    <mergeCell ref="E37:I37"/>
    <mergeCell ref="AN57:AU58"/>
    <mergeCell ref="AN59:AU60"/>
    <mergeCell ref="AN61:AU62"/>
    <mergeCell ref="AG63:AK64"/>
    <mergeCell ref="AL63:AM64"/>
    <mergeCell ref="AN63:AU64"/>
    <mergeCell ref="L69:O70"/>
    <mergeCell ref="X40:X41"/>
    <mergeCell ref="AG57:AK58"/>
    <mergeCell ref="AL57:AM58"/>
    <mergeCell ref="AG59:AK60"/>
    <mergeCell ref="AL59:AM60"/>
    <mergeCell ref="AG61:AK62"/>
    <mergeCell ref="AL61:AM62"/>
    <mergeCell ref="AL66:AP67"/>
    <mergeCell ref="AC40:AC41"/>
    <mergeCell ref="Q74:T74"/>
    <mergeCell ref="E70:I70"/>
    <mergeCell ref="Q70:S70"/>
    <mergeCell ref="AG66:AK67"/>
    <mergeCell ref="Y73:AB74"/>
    <mergeCell ref="AC73:AC74"/>
    <mergeCell ref="AD73:AJ73"/>
    <mergeCell ref="AD74:AG74"/>
    <mergeCell ref="E69:J69"/>
    <mergeCell ref="K69:K70"/>
    <mergeCell ref="AL55:AM56"/>
    <mergeCell ref="P69:P70"/>
    <mergeCell ref="Q69:U69"/>
    <mergeCell ref="V69:V70"/>
    <mergeCell ref="E73:J73"/>
    <mergeCell ref="K73:K74"/>
    <mergeCell ref="L73:O74"/>
    <mergeCell ref="P73:P74"/>
    <mergeCell ref="Q73:W73"/>
    <mergeCell ref="E74:I74"/>
    <mergeCell ref="AN55:AU56"/>
    <mergeCell ref="U74:W74"/>
    <mergeCell ref="AH74:AJ74"/>
    <mergeCell ref="AG51:AK52"/>
    <mergeCell ref="AL51:AM52"/>
    <mergeCell ref="AN51:AU52"/>
    <mergeCell ref="AG53:AK54"/>
    <mergeCell ref="AL53:AM54"/>
    <mergeCell ref="AN53:AU54"/>
    <mergeCell ref="AG55:AK56"/>
  </mergeCells>
  <dataValidations count="1">
    <dataValidation type="list" allowBlank="1" showInputMessage="1" showErrorMessage="1" sqref="AG53:AK54">
      <formula1>$BG$42:$BG$46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takasaki</dc:creator>
  <cp:keywords/>
  <dc:description/>
  <cp:lastModifiedBy>takasaki</cp:lastModifiedBy>
  <cp:lastPrinted>2011-12-01T06:49:21Z</cp:lastPrinted>
  <dcterms:created xsi:type="dcterms:W3CDTF">2011-11-02T00:54:50Z</dcterms:created>
  <dcterms:modified xsi:type="dcterms:W3CDTF">2012-07-18T02:41:34Z</dcterms:modified>
  <cp:category/>
  <cp:version/>
  <cp:contentType/>
  <cp:contentStatus/>
</cp:coreProperties>
</file>