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商業地域の計算式" sheetId="1" r:id="rId1"/>
  </sheets>
  <definedNames>
    <definedName name="_xlnm.Print_Area" localSheetId="0">'商業地域の計算式'!$A$1:$G$48</definedName>
  </definedNames>
  <calcPr fullCalcOnLoad="1"/>
</workbook>
</file>

<file path=xl/comments1.xml><?xml version="1.0" encoding="utf-8"?>
<comments xmlns="http://schemas.openxmlformats.org/spreadsheetml/2006/main">
  <authors>
    <author>localuser1</author>
  </authors>
  <commentList>
    <comment ref="B11" authorId="0">
      <text>
        <r>
          <rPr>
            <b/>
            <sz val="9"/>
            <rFont val="ＭＳ Ｐゴシック"/>
            <family val="3"/>
          </rPr>
          <t>注意
駐車場面積は、建物の延床面積に含まれている部分だけの面積です。</t>
        </r>
      </text>
    </comment>
    <comment ref="B8" authorId="0">
      <text>
        <r>
          <rPr>
            <b/>
            <sz val="9"/>
            <rFont val="ＭＳ Ｐゴシック"/>
            <family val="3"/>
          </rPr>
          <t>駐車場法施行令第18条を参照</t>
        </r>
      </text>
    </comment>
  </commentList>
</comments>
</file>

<file path=xl/sharedStrings.xml><?xml version="1.0" encoding="utf-8"?>
<sst xmlns="http://schemas.openxmlformats.org/spreadsheetml/2006/main" count="29" uniqueCount="29">
  <si>
    <t>附置義務台数計算表</t>
  </si>
  <si>
    <t>申請者</t>
  </si>
  <si>
    <t>駐車場整備地区 ・ 商業地域</t>
  </si>
  <si>
    <t>特定用途</t>
  </si>
  <si>
    <t>非特定用途</t>
  </si>
  <si>
    <t>延床面積</t>
  </si>
  <si>
    <t>駐車場面積</t>
  </si>
  <si>
    <t>合計延床面積</t>
  </si>
  <si>
    <t>延床面積≧６０００のとき付置義務台数</t>
  </si>
  <si>
    <t>（カ）欄により算出した数値</t>
  </si>
  <si>
    <t>延床面積＜６０００のとき付置義務台数</t>
  </si>
  <si>
    <t>小型</t>
  </si>
  <si>
    <t>中型</t>
  </si>
  <si>
    <t>車イス</t>
  </si>
  <si>
    <t>合　計</t>
  </si>
  <si>
    <t>義務台数</t>
  </si>
  <si>
    <t>申請台数</t>
  </si>
  <si>
    <t>申請台数　　　　　　　　　　　　　　（敷地外）</t>
  </si>
  <si>
    <t>赤色の部分に面積を入力してください。</t>
  </si>
  <si>
    <t>左以外</t>
  </si>
  <si>
    <t>駐車場を附置すべき建築物</t>
  </si>
  <si>
    <t>①</t>
  </si>
  <si>
    <t>②</t>
  </si>
  <si>
    <t>③</t>
  </si>
  <si>
    <t>①＋②＝</t>
  </si>
  <si>
    <t>①＋②＋③＝</t>
  </si>
  <si>
    <t>2.3×
5.0ｍ以上</t>
  </si>
  <si>
    <t>2.5×
6.0ｍ以上</t>
  </si>
  <si>
    <t>3.5×
6.0ｍ以上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</si>
</sst>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;[Red]\-#,##0.0"/>
    <numFmt numFmtId="178" formatCode="#,##0.000;[Red]\-#,##0.000"/>
    <numFmt numFmtId="179" formatCode="#,##0.0000;[Red]\-#,##0.0000"/>
    <numFmt numFmtId="180" formatCode="0.000_ "/>
    <numFmt numFmtId="181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 diagonalUp="1" diagonalDown="1">
      <left style="hair"/>
      <right style="hair"/>
      <top style="hair"/>
      <bottom style="hair"/>
      <diagonal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78" fontId="3" fillId="2" borderId="0" xfId="16" applyNumberFormat="1" applyFont="1" applyFill="1" applyBorder="1" applyAlignment="1">
      <alignment/>
    </xf>
    <xf numFmtId="0" fontId="3" fillId="0" borderId="0" xfId="0" applyFont="1" applyAlignment="1">
      <alignment/>
    </xf>
    <xf numFmtId="178" fontId="3" fillId="2" borderId="0" xfId="16" applyNumberFormat="1" applyFont="1" applyFill="1" applyAlignment="1">
      <alignment/>
    </xf>
    <xf numFmtId="0" fontId="3" fillId="0" borderId="0" xfId="0" applyFont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2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 applyProtection="1">
      <alignment/>
      <protection locked="0"/>
    </xf>
    <xf numFmtId="0" fontId="5" fillId="4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/>
    </xf>
    <xf numFmtId="178" fontId="3" fillId="5" borderId="12" xfId="16" applyNumberFormat="1" applyFont="1" applyFill="1" applyBorder="1" applyAlignment="1" applyProtection="1">
      <alignment/>
      <protection hidden="1" locked="0"/>
    </xf>
    <xf numFmtId="40" fontId="3" fillId="5" borderId="2" xfId="16" applyNumberFormat="1" applyFont="1" applyFill="1" applyBorder="1" applyAlignment="1" applyProtection="1">
      <alignment/>
      <protection hidden="1" locked="0"/>
    </xf>
    <xf numFmtId="0" fontId="3" fillId="4" borderId="13" xfId="0" applyFont="1" applyFill="1" applyBorder="1" applyAlignment="1" applyProtection="1">
      <alignment/>
      <protection hidden="1" locked="0"/>
    </xf>
    <xf numFmtId="0" fontId="3" fillId="4" borderId="14" xfId="0" applyFont="1" applyFill="1" applyBorder="1" applyAlignment="1" applyProtection="1">
      <alignment/>
      <protection hidden="1" locked="0"/>
    </xf>
    <xf numFmtId="0" fontId="0" fillId="0" borderId="15" xfId="0" applyBorder="1" applyAlignment="1" applyProtection="1">
      <alignment/>
      <protection hidden="1" locked="0"/>
    </xf>
    <xf numFmtId="0" fontId="0" fillId="0" borderId="0" xfId="0" applyBorder="1" applyAlignment="1" applyProtection="1">
      <alignment/>
      <protection hidden="1" locked="0"/>
    </xf>
    <xf numFmtId="0" fontId="3" fillId="4" borderId="16" xfId="0" applyFont="1" applyFill="1" applyBorder="1" applyAlignment="1" applyProtection="1">
      <alignment/>
      <protection hidden="1" locked="0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horizontal="right" vertical="center" wrapText="1"/>
    </xf>
    <xf numFmtId="0" fontId="0" fillId="0" borderId="18" xfId="0" applyBorder="1" applyAlignment="1">
      <alignment/>
    </xf>
    <xf numFmtId="40" fontId="3" fillId="5" borderId="0" xfId="16" applyNumberFormat="1" applyFont="1" applyFill="1" applyBorder="1" applyAlignment="1" applyProtection="1">
      <alignment/>
      <protection hidden="1" locked="0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1" xfId="0" applyFont="1" applyBorder="1" applyAlignment="1" applyProtection="1">
      <alignment horizontal="left"/>
      <protection locked="0"/>
    </xf>
    <xf numFmtId="0" fontId="3" fillId="6" borderId="25" xfId="0" applyFont="1" applyFill="1" applyBorder="1" applyAlignment="1" applyProtection="1">
      <alignment horizontal="right"/>
      <protection hidden="1" locked="0"/>
    </xf>
    <xf numFmtId="0" fontId="3" fillId="6" borderId="26" xfId="0" applyFont="1" applyFill="1" applyBorder="1" applyAlignment="1" applyProtection="1">
      <alignment horizontal="right"/>
      <protection hidden="1" locked="0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8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zoomScaleSheetLayoutView="100" workbookViewId="0" topLeftCell="A1">
      <selection activeCell="C25" sqref="C25:D25"/>
    </sheetView>
  </sheetViews>
  <sheetFormatPr defaultColWidth="9.00390625" defaultRowHeight="13.5"/>
  <cols>
    <col min="1" max="1" width="3.375" style="36" bestFit="1" customWidth="1"/>
    <col min="2" max="2" width="13.50390625" style="0" customWidth="1"/>
    <col min="3" max="6" width="12.50390625" style="0" customWidth="1"/>
    <col min="7" max="7" width="16.625" style="0" bestFit="1" customWidth="1"/>
  </cols>
  <sheetData>
    <row r="1" spans="1:10" ht="36.75" customHeight="1">
      <c r="A1" s="50" t="s">
        <v>0</v>
      </c>
      <c r="B1" s="50"/>
      <c r="C1" s="50"/>
      <c r="D1" s="50"/>
      <c r="E1" s="50"/>
      <c r="F1" s="50"/>
      <c r="G1" s="50"/>
      <c r="H1" s="38"/>
      <c r="I1" s="38"/>
      <c r="J1" s="38"/>
    </row>
    <row r="2" ht="27" customHeight="1"/>
    <row r="3" spans="3:7" ht="21.75" customHeight="1">
      <c r="C3" s="1"/>
      <c r="D3" s="2" t="s">
        <v>1</v>
      </c>
      <c r="E3" s="52"/>
      <c r="F3" s="52"/>
      <c r="G3" s="52"/>
    </row>
    <row r="4" spans="1:7" ht="21.75" customHeight="1">
      <c r="A4" s="39"/>
      <c r="C4" s="1"/>
      <c r="D4" s="3"/>
      <c r="E4" s="4"/>
      <c r="F4" s="4"/>
      <c r="G4" s="4"/>
    </row>
    <row r="5" spans="1:7" s="6" customFormat="1" ht="18.75">
      <c r="A5" s="39"/>
      <c r="B5" s="55" t="s">
        <v>2</v>
      </c>
      <c r="C5" s="55"/>
      <c r="D5" s="55"/>
      <c r="E5" s="55"/>
      <c r="F5" s="55"/>
      <c r="G5" s="5"/>
    </row>
    <row r="6" spans="1:7" s="8" customFormat="1" ht="14.25" customHeight="1" thickBot="1">
      <c r="A6" s="39"/>
      <c r="B6" s="39"/>
      <c r="C6" s="39"/>
      <c r="D6" s="39"/>
      <c r="E6" s="7"/>
      <c r="F6" s="7"/>
      <c r="G6" s="7"/>
    </row>
    <row r="7" spans="1:7" s="8" customFormat="1" ht="14.25" customHeight="1">
      <c r="A7" s="47" t="s">
        <v>20</v>
      </c>
      <c r="B7" s="48"/>
      <c r="C7" s="48"/>
      <c r="D7" s="48"/>
      <c r="E7" s="49"/>
      <c r="F7" s="7"/>
      <c r="G7" s="7"/>
    </row>
    <row r="8" spans="1:7" ht="17.25">
      <c r="A8" s="40"/>
      <c r="B8" s="3" t="s">
        <v>3</v>
      </c>
      <c r="C8" s="9"/>
      <c r="D8" s="56" t="s">
        <v>4</v>
      </c>
      <c r="E8" s="57"/>
      <c r="F8" s="9"/>
      <c r="G8" s="3" t="s">
        <v>5</v>
      </c>
    </row>
    <row r="9" spans="1:7" ht="17.25">
      <c r="A9" s="40" t="s">
        <v>21</v>
      </c>
      <c r="B9" s="29"/>
      <c r="C9" s="16" t="s">
        <v>22</v>
      </c>
      <c r="D9" s="30"/>
      <c r="E9" s="41"/>
      <c r="F9" s="16" t="s">
        <v>24</v>
      </c>
      <c r="G9" s="10">
        <f>B9+D9</f>
        <v>0</v>
      </c>
    </row>
    <row r="10" spans="1:7" ht="13.5">
      <c r="A10" s="40"/>
      <c r="B10" s="9"/>
      <c r="C10" s="9"/>
      <c r="D10" s="9"/>
      <c r="E10" s="41"/>
      <c r="F10" s="16"/>
      <c r="G10" s="9"/>
    </row>
    <row r="11" spans="1:7" ht="17.25">
      <c r="A11" s="40"/>
      <c r="B11" s="13" t="s">
        <v>6</v>
      </c>
      <c r="C11" s="9"/>
      <c r="D11" s="9"/>
      <c r="E11" s="41"/>
      <c r="F11" s="16"/>
      <c r="G11" s="11" t="s">
        <v>7</v>
      </c>
    </row>
    <row r="12" spans="1:7" ht="17.25">
      <c r="A12" s="40" t="s">
        <v>23</v>
      </c>
      <c r="B12" s="42"/>
      <c r="C12" s="9"/>
      <c r="D12" s="9"/>
      <c r="E12" s="41"/>
      <c r="F12" s="16" t="s">
        <v>25</v>
      </c>
      <c r="G12" s="12">
        <f>B12+G9</f>
        <v>0</v>
      </c>
    </row>
    <row r="13" spans="1:7" ht="14.25" thickBot="1">
      <c r="A13" s="43"/>
      <c r="B13" s="44"/>
      <c r="C13" s="44"/>
      <c r="D13" s="45"/>
      <c r="E13" s="46"/>
      <c r="F13" s="9"/>
      <c r="G13" s="9"/>
    </row>
    <row r="14" spans="2:7" ht="17.25">
      <c r="B14" s="13" t="s">
        <v>8</v>
      </c>
      <c r="C14" s="9"/>
      <c r="D14" s="9"/>
      <c r="E14" s="9"/>
      <c r="F14" s="9"/>
      <c r="G14" s="14" t="str">
        <f>IF(B9+D9/3&gt;=1000,B9/150+D9/350,"該当なし")</f>
        <v>該当なし</v>
      </c>
    </row>
    <row r="15" spans="2:7" ht="13.5">
      <c r="B15" s="9"/>
      <c r="C15" s="9"/>
      <c r="D15" s="9"/>
      <c r="E15" s="9"/>
      <c r="F15" s="9"/>
      <c r="G15" s="9"/>
    </row>
    <row r="16" spans="2:7" ht="17.25">
      <c r="B16" s="13" t="s">
        <v>9</v>
      </c>
      <c r="C16" s="9"/>
      <c r="D16" s="9"/>
      <c r="E16" s="9"/>
      <c r="F16" s="9"/>
      <c r="G16" s="15" t="e">
        <f>IF(G9&lt;6000,1-1000*(6000-G9)/(6000*(B9+D9/3)-1000*G9),"該当なし")</f>
        <v>#DIV/0!</v>
      </c>
    </row>
    <row r="17" spans="2:7" ht="13.5">
      <c r="B17" s="9"/>
      <c r="C17" s="9"/>
      <c r="D17" s="9"/>
      <c r="E17" s="9"/>
      <c r="F17" s="9"/>
      <c r="G17" s="16"/>
    </row>
    <row r="18" spans="2:7" ht="17.25">
      <c r="B18" s="13" t="s">
        <v>10</v>
      </c>
      <c r="C18" s="9"/>
      <c r="D18" s="9"/>
      <c r="E18" s="9"/>
      <c r="F18" s="9"/>
      <c r="G18" s="17" t="e">
        <f>IF(G9&lt;6000,G14*G16,"該当なし")</f>
        <v>#VALUE!</v>
      </c>
    </row>
    <row r="21" spans="3:6" ht="27">
      <c r="C21" s="37" t="s">
        <v>26</v>
      </c>
      <c r="D21" s="37" t="s">
        <v>27</v>
      </c>
      <c r="E21" s="37" t="s">
        <v>28</v>
      </c>
      <c r="F21" s="1"/>
    </row>
    <row r="22" spans="2:7" ht="17.25">
      <c r="B22" s="18"/>
      <c r="C22" s="19" t="s">
        <v>11</v>
      </c>
      <c r="D22" s="19" t="s">
        <v>12</v>
      </c>
      <c r="E22" s="19" t="s">
        <v>13</v>
      </c>
      <c r="F22" s="27" t="s">
        <v>19</v>
      </c>
      <c r="G22" s="20" t="s">
        <v>14</v>
      </c>
    </row>
    <row r="23" spans="2:7" ht="17.25">
      <c r="B23" s="21" t="s">
        <v>15</v>
      </c>
      <c r="C23" s="22" t="e">
        <f>G23-D23-E23</f>
        <v>#VALUE!</v>
      </c>
      <c r="D23" s="22" t="e">
        <f>ROUNDUP(G23*0.3-1,0)</f>
        <v>#VALUE!</v>
      </c>
      <c r="E23" s="22" t="e">
        <f>IF(G23&gt;1,1,0)</f>
        <v>#VALUE!</v>
      </c>
      <c r="F23" s="28"/>
      <c r="G23" s="23" t="e">
        <f>IF(G9&gt;=6000,ROUNDUP(G14,0),ROUNDUP(G18,0))</f>
        <v>#VALUE!</v>
      </c>
    </row>
    <row r="24" spans="2:7" ht="17.25">
      <c r="B24" s="24" t="s">
        <v>16</v>
      </c>
      <c r="C24" s="31"/>
      <c r="D24" s="31"/>
      <c r="E24" s="31"/>
      <c r="F24" s="32">
        <v>0</v>
      </c>
      <c r="G24" s="25">
        <f>SUM(C24:F26)</f>
        <v>0</v>
      </c>
    </row>
    <row r="25" spans="3:6" ht="18" customHeight="1">
      <c r="C25" s="53"/>
      <c r="D25" s="54"/>
      <c r="E25" s="33"/>
      <c r="F25" s="34"/>
    </row>
    <row r="26" spans="2:7" ht="25.5" customHeight="1">
      <c r="B26" s="26" t="s">
        <v>17</v>
      </c>
      <c r="C26" s="31">
        <v>0</v>
      </c>
      <c r="D26" s="35">
        <v>0</v>
      </c>
      <c r="E26" s="35">
        <v>0</v>
      </c>
      <c r="F26" s="35">
        <v>0</v>
      </c>
      <c r="G26" s="9"/>
    </row>
    <row r="29" spans="2:7" ht="13.5">
      <c r="B29" s="51" t="s">
        <v>18</v>
      </c>
      <c r="C29" s="51"/>
      <c r="D29" s="51"/>
      <c r="E29" s="51"/>
      <c r="F29" s="51"/>
      <c r="G29" s="51"/>
    </row>
    <row r="30" spans="2:7" ht="13.5">
      <c r="B30" s="51"/>
      <c r="C30" s="51"/>
      <c r="D30" s="51"/>
      <c r="E30" s="51"/>
      <c r="F30" s="51"/>
      <c r="G30" s="51"/>
    </row>
    <row r="31" spans="2:7" ht="13.5">
      <c r="B31" s="51"/>
      <c r="C31" s="51"/>
      <c r="D31" s="51"/>
      <c r="E31" s="51"/>
      <c r="F31" s="51"/>
      <c r="G31" s="51"/>
    </row>
    <row r="32" spans="2:7" ht="13.5">
      <c r="B32" s="51"/>
      <c r="C32" s="51"/>
      <c r="D32" s="51"/>
      <c r="E32" s="51"/>
      <c r="F32" s="51"/>
      <c r="G32" s="51"/>
    </row>
  </sheetData>
  <sheetProtection password="CE28" sheet="1" objects="1" scenarios="1" selectLockedCells="1"/>
  <mergeCells count="7">
    <mergeCell ref="A7:E7"/>
    <mergeCell ref="A1:G1"/>
    <mergeCell ref="B29:G32"/>
    <mergeCell ref="E3:G3"/>
    <mergeCell ref="C25:D25"/>
    <mergeCell ref="B5:F5"/>
    <mergeCell ref="D8:E8"/>
  </mergeCells>
  <printOptions/>
  <pageMargins left="0.75" right="0.29" top="1" bottom="1" header="0.512" footer="0.51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localuser1</dc:creator>
  <cp:keywords/>
  <dc:description/>
  <cp:lastModifiedBy>localuser1</cp:lastModifiedBy>
  <cp:lastPrinted>2009-06-11T01:48:55Z</cp:lastPrinted>
  <dcterms:created xsi:type="dcterms:W3CDTF">2008-09-22T07:23:26Z</dcterms:created>
  <dcterms:modified xsi:type="dcterms:W3CDTF">2009-06-11T04:27:23Z</dcterms:modified>
  <cp:category/>
  <cp:version/>
  <cp:contentType/>
  <cp:contentStatus/>
</cp:coreProperties>
</file>