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700" windowWidth="7170" windowHeight="9060" activeTab="3"/>
  </bookViews>
  <sheets>
    <sheet name="01" sheetId="1" r:id="rId1"/>
    <sheet name="02" sheetId="2" r:id="rId2"/>
    <sheet name="03" sheetId="3" r:id="rId3"/>
    <sheet name="04" sheetId="4" r:id="rId4"/>
  </sheets>
  <definedNames>
    <definedName name="_xlnm.Print_Area" localSheetId="3">'04'!$A$1:$G$29</definedName>
  </definedNames>
  <calcPr fullCalcOnLoad="1"/>
</workbook>
</file>

<file path=xl/sharedStrings.xml><?xml version="1.0" encoding="utf-8"?>
<sst xmlns="http://schemas.openxmlformats.org/spreadsheetml/2006/main" count="210" uniqueCount="126">
  <si>
    <t>実　　　　　　　　　　　　　　　　　　額</t>
  </si>
  <si>
    <t>　　　　　ａ　非金融法人企業</t>
  </si>
  <si>
    <t>　　　　　ｂ　金融機関</t>
  </si>
  <si>
    <t>　　　　　ａ　農林水産業</t>
  </si>
  <si>
    <t>　　　　　ｃ　持ち家</t>
  </si>
  <si>
    <t>所得額</t>
  </si>
  <si>
    <t>構成比</t>
  </si>
  <si>
    <t>（％）</t>
  </si>
  <si>
    <t>　　（１） 賃金･俸給</t>
  </si>
  <si>
    <t>　　（１） 一般政府</t>
  </si>
  <si>
    <t>　　（３） 家計</t>
  </si>
  <si>
    <t>　　　　ａ 利子</t>
  </si>
  <si>
    <t>　　　　ｂ 配当</t>
  </si>
  <si>
    <t>　　（１） 民間法人企業</t>
  </si>
  <si>
    <t>　　（２） 公的企業</t>
  </si>
  <si>
    <t>　　（３） 個人企業</t>
  </si>
  <si>
    <t>　　　　ａ 農林水産業</t>
  </si>
  <si>
    <t>　　　　ｂ その他の産業</t>
  </si>
  <si>
    <t>　　　　ｃ 持ち家</t>
  </si>
  <si>
    <t>４　県民所得（１＋２＋３）</t>
  </si>
  <si>
    <t>（百万円）</t>
  </si>
  <si>
    <t>項                     目</t>
  </si>
  <si>
    <t>対前年　　増加率</t>
  </si>
  <si>
    <t>第      １      次      産      業</t>
  </si>
  <si>
    <t>第      ２      次      産      業</t>
  </si>
  <si>
    <t>第      ３      次      産      業</t>
  </si>
  <si>
    <t>総　　　　　　　　　　　　　計</t>
  </si>
  <si>
    <t>L-1 市民所得の分配</t>
  </si>
  <si>
    <t xml:space="preserve">     ① 農  業</t>
  </si>
  <si>
    <t xml:space="preserve">     ② 林  業</t>
  </si>
  <si>
    <t xml:space="preserve">     ③ 水産業</t>
  </si>
  <si>
    <t xml:space="preserve">  (２)鉱  業</t>
  </si>
  <si>
    <t xml:space="preserve">  (３)製造業</t>
  </si>
  <si>
    <t xml:space="preserve">  (４)建設業</t>
  </si>
  <si>
    <t xml:space="preserve">  (５)電気･ガス･水道業</t>
  </si>
  <si>
    <t xml:space="preserve">  (６)卸売･小売業</t>
  </si>
  <si>
    <t xml:space="preserve">  (７)金融･保険業</t>
  </si>
  <si>
    <t xml:space="preserve">  (８)不動産業</t>
  </si>
  <si>
    <t>資料：内閣府「国民経済計算」</t>
  </si>
  <si>
    <t>L-3 県民所得の分配</t>
  </si>
  <si>
    <t>L-4 国民所得の分配</t>
  </si>
  <si>
    <t>資料：群馬県統計課「市町村民経済計算」</t>
  </si>
  <si>
    <t>　　　　　　(単位：１０億円)</t>
  </si>
  <si>
    <t>資料：群馬県統計課「群馬の県民経済計算」</t>
  </si>
  <si>
    <t>総生産</t>
  </si>
  <si>
    <t>（百万円）</t>
  </si>
  <si>
    <t>L-2 市町村内総生産</t>
  </si>
  <si>
    <t xml:space="preserve"> 1 県民雇用者報酬</t>
  </si>
  <si>
    <t xml:space="preserve"> 　(1) 賃金・俸給</t>
  </si>
  <si>
    <t xml:space="preserve"> 　(2) 雇主の社会負担</t>
  </si>
  <si>
    <t xml:space="preserve">     a 雇主の現実社会負担</t>
  </si>
  <si>
    <t xml:space="preserve">     b 雇主の帰属社会負担</t>
  </si>
  <si>
    <t xml:space="preserve"> 　　a 受  取</t>
  </si>
  <si>
    <t xml:space="preserve">     b 支  払</t>
  </si>
  <si>
    <t xml:space="preserve">   (1) 一般政府</t>
  </si>
  <si>
    <t xml:space="preserve"> 　　a 受  取</t>
  </si>
  <si>
    <t xml:space="preserve">     b 支  払</t>
  </si>
  <si>
    <t xml:space="preserve">   (2) 家  計</t>
  </si>
  <si>
    <t>　　　① 利  子</t>
  </si>
  <si>
    <t>　　　　a 受  取</t>
  </si>
  <si>
    <t>　　　　b 支  払</t>
  </si>
  <si>
    <t>　    ② 配  当(受取)</t>
  </si>
  <si>
    <t>　    ④ 賃貸料(受取)</t>
  </si>
  <si>
    <t xml:space="preserve"> 　(3) 対家計民間非営利団体</t>
  </si>
  <si>
    <t xml:space="preserve"> 　(1) 民間法人企業</t>
  </si>
  <si>
    <t xml:space="preserve">     a 非金融法人企業</t>
  </si>
  <si>
    <t xml:space="preserve">     b 金融機関</t>
  </si>
  <si>
    <t xml:space="preserve">   (2) 公的企業</t>
  </si>
  <si>
    <t xml:space="preserve">   (3) 個人企業</t>
  </si>
  <si>
    <t xml:space="preserve">     a 農林水産業</t>
  </si>
  <si>
    <t xml:space="preserve">     c 持ち家</t>
  </si>
  <si>
    <t>対前年
増加率</t>
  </si>
  <si>
    <t>４　市民所得（１＋２＋３）</t>
  </si>
  <si>
    <t>　　（３）対家計民間非営利団体</t>
  </si>
  <si>
    <t>　　（２）家計</t>
  </si>
  <si>
    <t>　　（１）一般政府</t>
  </si>
  <si>
    <t>　　（２）雇主の社会負担</t>
  </si>
  <si>
    <t>　　（１）賃金･俸給</t>
  </si>
  <si>
    <t>　　（１）民間法人企業</t>
  </si>
  <si>
    <t>　　（２）公的企業</t>
  </si>
  <si>
    <t>　　（３）個人企業</t>
  </si>
  <si>
    <r>
      <t xml:space="preserve">　    ③ </t>
    </r>
    <r>
      <rPr>
        <sz val="10"/>
        <color indexed="8"/>
        <rFont val="ＭＳ Ｐ明朝"/>
        <family val="1"/>
      </rPr>
      <t>保険契約者に帰属する財産所得</t>
    </r>
  </si>
  <si>
    <t>項      目</t>
  </si>
  <si>
    <t>項       目</t>
  </si>
  <si>
    <t>項　　　　　　目</t>
  </si>
  <si>
    <t>１　雇用者報酬</t>
  </si>
  <si>
    <t>４　国民所得（要素費用表示）(1+2+3)</t>
  </si>
  <si>
    <t>平成23年度</t>
  </si>
  <si>
    <t>平成24年度</t>
  </si>
  <si>
    <t>平成25年度</t>
  </si>
  <si>
    <t>平成26年度</t>
  </si>
  <si>
    <t>平成27年度</t>
  </si>
  <si>
    <t>平成28年度</t>
  </si>
  <si>
    <t>平   成    22   年   度</t>
  </si>
  <si>
    <t>平     成      23     年     度</t>
  </si>
  <si>
    <t>平     成      24     年     度</t>
  </si>
  <si>
    <t>平     成      25     年     度</t>
  </si>
  <si>
    <t>平     成      26     年     度</t>
  </si>
  <si>
    <t>平  成   22  年  度</t>
  </si>
  <si>
    <t>平  成   23  年  度</t>
  </si>
  <si>
    <t>平  成   24  年  度</t>
  </si>
  <si>
    <t>平  成   25  年  度</t>
  </si>
  <si>
    <t>平  成   26  年  度</t>
  </si>
  <si>
    <t>平  成   22  年  度</t>
  </si>
  <si>
    <t>平  成   23  年  度</t>
  </si>
  <si>
    <t>平  成   24  年  度</t>
  </si>
  <si>
    <t>平  成   25  年  度</t>
  </si>
  <si>
    <t>平  成   26  年  度</t>
  </si>
  <si>
    <t xml:space="preserve">  (９)運輸業</t>
  </si>
  <si>
    <t xml:space="preserve">  (10)情報通信業</t>
  </si>
  <si>
    <t xml:space="preserve">  (11)サービス業</t>
  </si>
  <si>
    <t>　　　　d 賃貸料</t>
  </si>
  <si>
    <t>１　雇用者報酬</t>
  </si>
  <si>
    <t>　　（２） 雇主の社会負担</t>
  </si>
  <si>
    <t>　　（２）  対家計民間非営利団体</t>
  </si>
  <si>
    <t>(参考)民間法人企業所得(法人企業の分配所得受払前)</t>
  </si>
  <si>
    <r>
      <t>３　企業所得</t>
    </r>
    <r>
      <rPr>
        <sz val="9"/>
        <rFont val="ＭＳ Ｐ明朝"/>
        <family val="1"/>
      </rPr>
      <t>（法人企業の分配所得受払後）</t>
    </r>
  </si>
  <si>
    <r>
      <t>２　財産所得</t>
    </r>
    <r>
      <rPr>
        <sz val="9"/>
        <rFont val="ＭＳ Ｐ明朝"/>
        <family val="1"/>
      </rPr>
      <t>（非企業部門）</t>
    </r>
  </si>
  <si>
    <r>
      <t xml:space="preserve"> 2 財産所得</t>
    </r>
    <r>
      <rPr>
        <sz val="9"/>
        <rFont val="ＭＳ Ｐ明朝"/>
        <family val="1"/>
      </rPr>
      <t>（非企業部門）</t>
    </r>
  </si>
  <si>
    <r>
      <t>３　企業所得</t>
    </r>
    <r>
      <rPr>
        <sz val="9"/>
        <rFont val="ＭＳ Ｐ明朝"/>
        <family val="1"/>
      </rPr>
      <t>（企業部門の第１次所得バランス）</t>
    </r>
  </si>
  <si>
    <t>　　 　　c 保険契約者に帰属する財産所得</t>
  </si>
  <si>
    <r>
      <t xml:space="preserve"> 3 企業所得</t>
    </r>
    <r>
      <rPr>
        <sz val="9"/>
        <rFont val="ＭＳ Ｐ明朝"/>
        <family val="1"/>
      </rPr>
      <t>（法人企業の分配所得受払後）</t>
    </r>
  </si>
  <si>
    <r>
      <t xml:space="preserve">     b その他の産業</t>
    </r>
    <r>
      <rPr>
        <sz val="9"/>
        <color indexed="8"/>
        <rFont val="ＭＳ Ｐ明朝"/>
        <family val="1"/>
      </rPr>
      <t>（非農林水産･非金融）</t>
    </r>
  </si>
  <si>
    <r>
      <t>　　　　　ｂ　その他の産業</t>
    </r>
    <r>
      <rPr>
        <sz val="9"/>
        <rFont val="ＭＳ Ｐ明朝"/>
        <family val="1"/>
      </rPr>
      <t>（非農林水産･非金融）</t>
    </r>
  </si>
  <si>
    <t>※百万円未満四捨五入のため合計は一致しない。</t>
  </si>
  <si>
    <t>※１億円未満四捨五入のため合計は一致しない。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</si>
</sst>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"/>
    <numFmt numFmtId="178" formatCode="0.0000000"/>
    <numFmt numFmtId="179" formatCode="0.00000"/>
    <numFmt numFmtId="180" formatCode="0.0000"/>
    <numFmt numFmtId="181" formatCode="0.000"/>
    <numFmt numFmtId="182" formatCode="0;&quot;△ &quot;0"/>
    <numFmt numFmtId="183" formatCode="0.0;&quot;△ &quot;0.0"/>
    <numFmt numFmtId="184" formatCode="#,##0;&quot;△ &quot;#,##0"/>
    <numFmt numFmtId="185" formatCode="#,##0.0;&quot;△ &quot;#,##0.0"/>
    <numFmt numFmtId="186" formatCode="#,##0.0;[Red]\-#,##0.0"/>
    <numFmt numFmtId="187" formatCode="#,##0.0_ ;[Red]\-#,##0.0\ "/>
    <numFmt numFmtId="188" formatCode="#,##0.0"/>
    <numFmt numFmtId="189" formatCode="0.0%"/>
    <numFmt numFmtId="190" formatCode="0.00_ "/>
    <numFmt numFmtId="191" formatCode="0.0000;&quot;△ &quot;0.0000"/>
    <numFmt numFmtId="192" formatCode="0.000;&quot;△ &quot;0.000"/>
    <numFmt numFmtId="193" formatCode="0.0_ "/>
    <numFmt numFmtId="194" formatCode="0.0_ ;[Red]\-0.0\ "/>
    <numFmt numFmtId="195" formatCode="#,##0.0;\-#,##0.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_);[Red]\(#,##0\)"/>
  </numFmts>
  <fonts count="5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color indexed="8"/>
      <name val="ＭＳ 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1"/>
      <name val="ＭＳ 明朝"/>
      <family val="1"/>
    </font>
    <font>
      <sz val="9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 quotePrefix="1">
      <alignment horizontal="center" vertical="center" wrapText="1"/>
    </xf>
    <xf numFmtId="0" fontId="5" fillId="0" borderId="10" xfId="0" applyFont="1" applyBorder="1" applyAlignment="1" quotePrefix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 quotePrefix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0" xfId="0" applyFont="1" applyBorder="1" applyAlignment="1" quotePrefix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183" fontId="5" fillId="0" borderId="0" xfId="0" applyNumberFormat="1" applyFont="1" applyBorder="1" applyAlignment="1">
      <alignment vertical="center"/>
    </xf>
    <xf numFmtId="0" fontId="5" fillId="0" borderId="16" xfId="0" applyFont="1" applyBorder="1" applyAlignment="1" quotePrefix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 quotePrefix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16" xfId="0" applyFont="1" applyFill="1" applyBorder="1" applyAlignment="1" quotePrefix="1">
      <alignment horizontal="centerContinuous" vertical="center"/>
    </xf>
    <xf numFmtId="183" fontId="5" fillId="0" borderId="0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 vertical="center"/>
    </xf>
    <xf numFmtId="0" fontId="5" fillId="0" borderId="10" xfId="0" applyFont="1" applyFill="1" applyBorder="1" applyAlignment="1">
      <alignment horizontal="centerContinuous" vertical="center"/>
    </xf>
    <xf numFmtId="0" fontId="5" fillId="0" borderId="0" xfId="0" applyFont="1" applyAlignment="1">
      <alignment horizontal="left" vertical="center"/>
    </xf>
    <xf numFmtId="0" fontId="4" fillId="0" borderId="15" xfId="0" applyFont="1" applyBorder="1" applyAlignment="1">
      <alignment vertical="center"/>
    </xf>
    <xf numFmtId="0" fontId="5" fillId="0" borderId="0" xfId="0" applyFont="1" applyAlignment="1" quotePrefix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 quotePrefix="1">
      <alignment vertical="center"/>
    </xf>
    <xf numFmtId="0" fontId="5" fillId="0" borderId="16" xfId="0" applyFont="1" applyBorder="1" applyAlignment="1" quotePrefix="1">
      <alignment vertical="center"/>
    </xf>
    <xf numFmtId="0" fontId="5" fillId="0" borderId="10" xfId="0" applyFont="1" applyBorder="1" applyAlignment="1" quotePrefix="1">
      <alignment vertical="center"/>
    </xf>
    <xf numFmtId="183" fontId="5" fillId="0" borderId="0" xfId="0" applyNumberFormat="1" applyFont="1" applyAlignment="1">
      <alignment vertical="center"/>
    </xf>
    <xf numFmtId="0" fontId="5" fillId="0" borderId="20" xfId="0" applyFont="1" applyBorder="1" applyAlignment="1">
      <alignment horizontal="center" vertical="center"/>
    </xf>
    <xf numFmtId="183" fontId="5" fillId="0" borderId="15" xfId="0" applyNumberFormat="1" applyFont="1" applyBorder="1" applyAlignment="1">
      <alignment vertical="center"/>
    </xf>
    <xf numFmtId="183" fontId="5" fillId="0" borderId="0" xfId="0" applyNumberFormat="1" applyFont="1" applyFill="1" applyAlignment="1">
      <alignment vertical="center"/>
    </xf>
    <xf numFmtId="183" fontId="5" fillId="0" borderId="15" xfId="0" applyNumberFormat="1" applyFont="1" applyFill="1" applyBorder="1" applyAlignment="1">
      <alignment vertical="center"/>
    </xf>
    <xf numFmtId="183" fontId="5" fillId="0" borderId="12" xfId="0" applyNumberFormat="1" applyFont="1" applyFill="1" applyBorder="1" applyAlignment="1">
      <alignment horizontal="center" vertical="center"/>
    </xf>
    <xf numFmtId="183" fontId="5" fillId="0" borderId="18" xfId="0" applyNumberFormat="1" applyFont="1" applyFill="1" applyBorder="1" applyAlignment="1">
      <alignment horizontal="right" vertical="center"/>
    </xf>
    <xf numFmtId="185" fontId="5" fillId="0" borderId="0" xfId="49" applyNumberFormat="1" applyFont="1" applyAlignment="1">
      <alignment vertical="center"/>
    </xf>
    <xf numFmtId="185" fontId="5" fillId="0" borderId="0" xfId="0" applyNumberFormat="1" applyFont="1" applyAlignment="1">
      <alignment vertical="center"/>
    </xf>
    <xf numFmtId="185" fontId="5" fillId="0" borderId="13" xfId="49" applyNumberFormat="1" applyFont="1" applyBorder="1" applyAlignment="1">
      <alignment vertical="center"/>
    </xf>
    <xf numFmtId="185" fontId="5" fillId="0" borderId="11" xfId="49" applyNumberFormat="1" applyFont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83" fontId="5" fillId="0" borderId="0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183" fontId="5" fillId="0" borderId="20" xfId="0" applyNumberFormat="1" applyFont="1" applyBorder="1" applyAlignment="1" quotePrefix="1">
      <alignment horizontal="center" vertical="center" wrapText="1"/>
    </xf>
    <xf numFmtId="0" fontId="5" fillId="0" borderId="19" xfId="0" applyFont="1" applyBorder="1" applyAlignment="1">
      <alignment vertical="center"/>
    </xf>
    <xf numFmtId="183" fontId="5" fillId="0" borderId="14" xfId="0" applyNumberFormat="1" applyFont="1" applyBorder="1" applyAlignment="1">
      <alignment horizontal="center" vertical="center"/>
    </xf>
    <xf numFmtId="183" fontId="5" fillId="0" borderId="18" xfId="0" applyNumberFormat="1" applyFont="1" applyBorder="1" applyAlignment="1">
      <alignment vertical="center"/>
    </xf>
    <xf numFmtId="3" fontId="12" fillId="0" borderId="16" xfId="61" applyNumberFormat="1" applyFont="1" applyBorder="1" applyAlignment="1">
      <alignment vertical="center"/>
    </xf>
    <xf numFmtId="0" fontId="5" fillId="0" borderId="21" xfId="0" applyFont="1" applyBorder="1" applyAlignment="1">
      <alignment horizontal="centerContinuous" vertical="center"/>
    </xf>
    <xf numFmtId="0" fontId="5" fillId="0" borderId="22" xfId="0" applyFont="1" applyBorder="1" applyAlignment="1">
      <alignment horizontal="centerContinuous" vertical="center"/>
    </xf>
    <xf numFmtId="0" fontId="5" fillId="0" borderId="23" xfId="0" applyFont="1" applyBorder="1" applyAlignment="1">
      <alignment horizontal="centerContinuous" vertical="center"/>
    </xf>
    <xf numFmtId="0" fontId="9" fillId="0" borderId="16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38" fontId="5" fillId="0" borderId="25" xfId="49" applyFont="1" applyFill="1" applyBorder="1" applyAlignment="1">
      <alignment vertical="center"/>
    </xf>
    <xf numFmtId="38" fontId="5" fillId="0" borderId="0" xfId="49" applyFont="1" applyFill="1" applyBorder="1" applyAlignment="1">
      <alignment vertical="center"/>
    </xf>
    <xf numFmtId="38" fontId="5" fillId="0" borderId="13" xfId="49" applyFont="1" applyFill="1" applyBorder="1" applyAlignment="1">
      <alignment vertical="center"/>
    </xf>
    <xf numFmtId="183" fontId="5" fillId="0" borderId="11" xfId="0" applyNumberFormat="1" applyFont="1" applyFill="1" applyBorder="1" applyAlignment="1">
      <alignment vertical="center"/>
    </xf>
    <xf numFmtId="38" fontId="5" fillId="0" borderId="11" xfId="49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38" fontId="5" fillId="0" borderId="25" xfId="49" applyNumberFormat="1" applyFont="1" applyFill="1" applyBorder="1" applyAlignment="1">
      <alignment vertical="center"/>
    </xf>
    <xf numFmtId="38" fontId="5" fillId="0" borderId="0" xfId="49" applyNumberFormat="1" applyFont="1" applyFill="1" applyBorder="1" applyAlignment="1">
      <alignment vertical="center"/>
    </xf>
    <xf numFmtId="0" fontId="5" fillId="0" borderId="18" xfId="0" applyFont="1" applyBorder="1" applyAlignment="1" quotePrefix="1">
      <alignment horizontal="left" vertical="center"/>
    </xf>
    <xf numFmtId="183" fontId="5" fillId="0" borderId="0" xfId="0" applyNumberFormat="1" applyFont="1" applyFill="1" applyBorder="1" applyAlignment="1">
      <alignment/>
    </xf>
    <xf numFmtId="183" fontId="5" fillId="0" borderId="0" xfId="49" applyNumberFormat="1" applyFont="1" applyFill="1" applyBorder="1" applyAlignment="1">
      <alignment/>
    </xf>
    <xf numFmtId="184" fontId="5" fillId="0" borderId="0" xfId="0" applyNumberFormat="1" applyFont="1" applyFill="1" applyBorder="1" applyAlignment="1">
      <alignment vertical="center"/>
    </xf>
    <xf numFmtId="184" fontId="5" fillId="0" borderId="0" xfId="61" applyNumberFormat="1" applyFont="1" applyFill="1" applyBorder="1" applyAlignment="1">
      <alignment vertical="center"/>
    </xf>
    <xf numFmtId="184" fontId="5" fillId="0" borderId="11" xfId="49" applyNumberFormat="1" applyFont="1" applyFill="1" applyBorder="1" applyAlignment="1">
      <alignment/>
    </xf>
    <xf numFmtId="183" fontId="5" fillId="0" borderId="11" xfId="0" applyNumberFormat="1" applyFont="1" applyFill="1" applyBorder="1" applyAlignment="1">
      <alignment/>
    </xf>
    <xf numFmtId="183" fontId="5" fillId="0" borderId="11" xfId="49" applyNumberFormat="1" applyFont="1" applyFill="1" applyBorder="1" applyAlignment="1">
      <alignment/>
    </xf>
    <xf numFmtId="3" fontId="5" fillId="0" borderId="16" xfId="61" applyNumberFormat="1" applyFont="1" applyBorder="1" applyAlignment="1">
      <alignment horizontal="left" vertical="center"/>
    </xf>
    <xf numFmtId="3" fontId="5" fillId="0" borderId="16" xfId="61" applyNumberFormat="1" applyFont="1" applyBorder="1" applyAlignment="1">
      <alignment vertical="center"/>
    </xf>
    <xf numFmtId="184" fontId="5" fillId="0" borderId="25" xfId="61" applyNumberFormat="1" applyFont="1" applyBorder="1" applyAlignment="1">
      <alignment/>
    </xf>
    <xf numFmtId="184" fontId="5" fillId="0" borderId="0" xfId="61" applyNumberFormat="1" applyFont="1" applyBorder="1" applyAlignment="1">
      <alignment/>
    </xf>
    <xf numFmtId="38" fontId="5" fillId="0" borderId="13" xfId="49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38" fontId="5" fillId="0" borderId="11" xfId="49" applyFont="1" applyBorder="1" applyAlignment="1">
      <alignment vertical="center"/>
    </xf>
    <xf numFmtId="185" fontId="5" fillId="0" borderId="11" xfId="0" applyNumberFormat="1" applyFont="1" applyBorder="1" applyAlignment="1">
      <alignment vertical="center"/>
    </xf>
    <xf numFmtId="184" fontId="5" fillId="0" borderId="25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vertical="center"/>
    </xf>
    <xf numFmtId="184" fontId="5" fillId="0" borderId="0" xfId="49" applyNumberFormat="1" applyFont="1" applyFill="1" applyBorder="1" applyAlignment="1">
      <alignment vertical="center"/>
    </xf>
    <xf numFmtId="184" fontId="14" fillId="0" borderId="25" xfId="49" applyNumberFormat="1" applyFont="1" applyFill="1" applyBorder="1" applyAlignment="1">
      <alignment vertical="center"/>
    </xf>
    <xf numFmtId="184" fontId="14" fillId="0" borderId="0" xfId="49" applyNumberFormat="1" applyFont="1" applyFill="1" applyBorder="1" applyAlignment="1">
      <alignment vertical="center"/>
    </xf>
    <xf numFmtId="0" fontId="10" fillId="0" borderId="16" xfId="0" applyFont="1" applyBorder="1" applyAlignment="1">
      <alignment vertical="center" shrinkToFit="1"/>
    </xf>
    <xf numFmtId="0" fontId="51" fillId="0" borderId="0" xfId="0" applyFont="1" applyBorder="1" applyAlignment="1" quotePrefix="1">
      <alignment vertical="center"/>
    </xf>
    <xf numFmtId="0" fontId="5" fillId="0" borderId="26" xfId="0" applyFont="1" applyBorder="1" applyAlignment="1" quotePrefix="1">
      <alignment horizontal="center" vertical="center"/>
    </xf>
    <xf numFmtId="0" fontId="5" fillId="0" borderId="10" xfId="0" applyFont="1" applyBorder="1" applyAlignment="1" quotePrefix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22" xfId="0" applyFont="1" applyBorder="1" applyAlignment="1" quotePrefix="1">
      <alignment horizontal="center" vertical="center"/>
    </xf>
    <xf numFmtId="0" fontId="5" fillId="0" borderId="23" xfId="0" applyFont="1" applyBorder="1" applyAlignment="1" quotePrefix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分配9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showGridLines="0" view="pageBreakPreview" zoomScaleNormal="85" zoomScaleSheetLayoutView="100" workbookViewId="0" topLeftCell="A1">
      <selection activeCell="A20" sqref="A20"/>
    </sheetView>
  </sheetViews>
  <sheetFormatPr defaultColWidth="9.00390625" defaultRowHeight="16.5" customHeight="1"/>
  <cols>
    <col min="1" max="1" width="33.375" style="8" customWidth="1"/>
    <col min="2" max="2" width="11.875" style="8" customWidth="1"/>
    <col min="3" max="3" width="7.625" style="8" customWidth="1"/>
    <col min="4" max="4" width="11.875" style="8" customWidth="1"/>
    <col min="5" max="5" width="7.625" style="8" customWidth="1"/>
    <col min="6" max="6" width="8.375" style="8" customWidth="1"/>
    <col min="7" max="7" width="11.625" style="8" customWidth="1"/>
    <col min="8" max="8" width="7.375" style="8" customWidth="1"/>
    <col min="9" max="9" width="8.125" style="8" customWidth="1"/>
    <col min="10" max="10" width="11.625" style="8" customWidth="1"/>
    <col min="11" max="11" width="7.375" style="8" customWidth="1"/>
    <col min="12" max="12" width="8.125" style="8" customWidth="1"/>
    <col min="13" max="13" width="11.625" style="8" customWidth="1"/>
    <col min="14" max="14" width="7.375" style="8" customWidth="1"/>
    <col min="15" max="15" width="8.125" style="8" customWidth="1"/>
    <col min="16" max="17" width="10.50390625" style="8" bestFit="1" customWidth="1"/>
    <col min="18" max="16384" width="9.00390625" style="8" customWidth="1"/>
  </cols>
  <sheetData>
    <row r="1" spans="1:14" ht="16.5" customHeight="1">
      <c r="A1" s="7" t="s">
        <v>27</v>
      </c>
      <c r="N1" s="34"/>
    </row>
    <row r="2" spans="1:15" ht="3.75" customHeight="1" thickBot="1">
      <c r="A2" s="35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6.5" customHeight="1">
      <c r="A3" s="100" t="s">
        <v>21</v>
      </c>
      <c r="B3" s="102" t="s">
        <v>98</v>
      </c>
      <c r="C3" s="103"/>
      <c r="D3" s="102" t="s">
        <v>99</v>
      </c>
      <c r="E3" s="104"/>
      <c r="F3" s="104"/>
      <c r="G3" s="104" t="s">
        <v>100</v>
      </c>
      <c r="H3" s="104"/>
      <c r="I3" s="103"/>
      <c r="J3" s="102" t="s">
        <v>101</v>
      </c>
      <c r="K3" s="104"/>
      <c r="L3" s="103"/>
      <c r="M3" s="102" t="s">
        <v>102</v>
      </c>
      <c r="N3" s="104"/>
      <c r="O3" s="104"/>
    </row>
    <row r="4" spans="1:15" ht="34.5" customHeight="1">
      <c r="A4" s="101"/>
      <c r="B4" s="1" t="s">
        <v>5</v>
      </c>
      <c r="C4" s="1" t="s">
        <v>6</v>
      </c>
      <c r="D4" s="1" t="s">
        <v>5</v>
      </c>
      <c r="E4" s="1" t="s">
        <v>6</v>
      </c>
      <c r="F4" s="2" t="s">
        <v>71</v>
      </c>
      <c r="G4" s="1" t="s">
        <v>5</v>
      </c>
      <c r="H4" s="1" t="s">
        <v>6</v>
      </c>
      <c r="I4" s="3" t="s">
        <v>71</v>
      </c>
      <c r="J4" s="1" t="s">
        <v>5</v>
      </c>
      <c r="K4" s="1" t="s">
        <v>6</v>
      </c>
      <c r="L4" s="3" t="s">
        <v>71</v>
      </c>
      <c r="M4" s="1" t="s">
        <v>5</v>
      </c>
      <c r="N4" s="1" t="s">
        <v>6</v>
      </c>
      <c r="O4" s="2" t="s">
        <v>71</v>
      </c>
    </row>
    <row r="5" spans="1:15" ht="19.5" customHeight="1">
      <c r="A5" s="57"/>
      <c r="B5" s="13" t="s">
        <v>45</v>
      </c>
      <c r="C5" s="14" t="s">
        <v>7</v>
      </c>
      <c r="D5" s="14" t="s">
        <v>45</v>
      </c>
      <c r="E5" s="14" t="s">
        <v>7</v>
      </c>
      <c r="F5" s="14" t="s">
        <v>7</v>
      </c>
      <c r="G5" s="14" t="s">
        <v>45</v>
      </c>
      <c r="H5" s="14" t="s">
        <v>7</v>
      </c>
      <c r="I5" s="14" t="s">
        <v>7</v>
      </c>
      <c r="J5" s="14" t="s">
        <v>45</v>
      </c>
      <c r="K5" s="14" t="s">
        <v>7</v>
      </c>
      <c r="L5" s="14" t="s">
        <v>7</v>
      </c>
      <c r="M5" s="14" t="s">
        <v>45</v>
      </c>
      <c r="N5" s="14" t="s">
        <v>7</v>
      </c>
      <c r="O5" s="14" t="s">
        <v>7</v>
      </c>
    </row>
    <row r="6" spans="1:15" ht="19.5" customHeight="1">
      <c r="A6" s="12" t="s">
        <v>112</v>
      </c>
      <c r="B6" s="96">
        <v>736413.4272568491</v>
      </c>
      <c r="C6" s="15">
        <f>SUM(B6/B27*100)</f>
        <v>62.18983278229467</v>
      </c>
      <c r="D6" s="97">
        <v>753222.9101668494</v>
      </c>
      <c r="E6" s="15">
        <f>SUM(D6/D27*100)</f>
        <v>63.29561490278205</v>
      </c>
      <c r="F6" s="15">
        <f>(D6-B6)/B6*100</f>
        <v>2.282614939900787</v>
      </c>
      <c r="G6" s="97">
        <v>734800.5523155653</v>
      </c>
      <c r="H6" s="15">
        <f>SUM(G6/G27*100)</f>
        <v>61.65429333851973</v>
      </c>
      <c r="I6" s="15">
        <f>(G6-D6)/D6*100</f>
        <v>-2.445804237048934</v>
      </c>
      <c r="J6" s="97">
        <v>745709.2318440969</v>
      </c>
      <c r="K6" s="15">
        <f>SUM(J6/J27*100)</f>
        <v>55.8277320646561</v>
      </c>
      <c r="L6" s="15">
        <f>(J6-G6)/G6*100</f>
        <v>1.484576936442858</v>
      </c>
      <c r="M6" s="97">
        <v>751018.8071500858</v>
      </c>
      <c r="N6" s="15">
        <f>SUM(M6/M27*100)</f>
        <v>55.88341878384262</v>
      </c>
      <c r="O6" s="15">
        <f>(M6-J6)/J6*100</f>
        <v>0.7120168397082351</v>
      </c>
    </row>
    <row r="7" spans="1:15" ht="19.5" customHeight="1">
      <c r="A7" s="12" t="s">
        <v>8</v>
      </c>
      <c r="B7" s="96">
        <v>643057.7862201727</v>
      </c>
      <c r="C7" s="15">
        <f>SUM(B7/$B$27*100)</f>
        <v>54.30598453827036</v>
      </c>
      <c r="D7" s="97">
        <v>652648.315064683</v>
      </c>
      <c r="E7" s="15">
        <f>SUM(D7/$D$27*100)</f>
        <v>54.84402540030686</v>
      </c>
      <c r="F7" s="15">
        <f aca="true" t="shared" si="0" ref="F7:F29">(D7-B7)/B7*100</f>
        <v>1.491394560492372</v>
      </c>
      <c r="G7" s="97">
        <v>633743.2991819471</v>
      </c>
      <c r="H7" s="15">
        <f>SUM(G7/$G$27*100)</f>
        <v>53.1749672015827</v>
      </c>
      <c r="I7" s="15">
        <f aca="true" t="shared" si="1" ref="I7:I29">(G7-D7)/D7*100</f>
        <v>-2.8966620224649153</v>
      </c>
      <c r="J7" s="97">
        <v>645305.137968543</v>
      </c>
      <c r="K7" s="15">
        <f>SUM(J7/$J$27*100)</f>
        <v>48.310951244848724</v>
      </c>
      <c r="L7" s="15">
        <f aca="true" t="shared" si="2" ref="L7:L29">(J7-G7)/G7*100</f>
        <v>1.8243725498194905</v>
      </c>
      <c r="M7" s="97">
        <v>651119.494914562</v>
      </c>
      <c r="N7" s="15">
        <f>SUM(M7/$M$27*100)</f>
        <v>48.44989641566048</v>
      </c>
      <c r="O7" s="15">
        <f aca="true" t="shared" si="3" ref="O7:O29">(M7-J7)/J7*100</f>
        <v>0.9010244307557993</v>
      </c>
    </row>
    <row r="8" spans="1:15" ht="19.5" customHeight="1">
      <c r="A8" s="12" t="s">
        <v>113</v>
      </c>
      <c r="B8" s="96">
        <v>93355.64103667656</v>
      </c>
      <c r="C8" s="15">
        <f>SUM(B8/$B$27*100)</f>
        <v>7.88384824402432</v>
      </c>
      <c r="D8" s="97">
        <v>100574.5951021664</v>
      </c>
      <c r="E8" s="15">
        <f>SUM(D8/$D$27*100)</f>
        <v>8.451589502475185</v>
      </c>
      <c r="F8" s="15">
        <f t="shared" si="0"/>
        <v>7.732745429549056</v>
      </c>
      <c r="G8" s="97">
        <v>101057.25313361826</v>
      </c>
      <c r="H8" s="15">
        <f>SUM(G8/$G$27*100)</f>
        <v>8.479326136937036</v>
      </c>
      <c r="I8" s="15">
        <f t="shared" si="1"/>
        <v>0.4799005464168839</v>
      </c>
      <c r="J8" s="97">
        <v>100404.09387555395</v>
      </c>
      <c r="K8" s="15">
        <f>SUM(J8/$J$27*100)</f>
        <v>7.5167808198073836</v>
      </c>
      <c r="L8" s="15">
        <f t="shared" si="2"/>
        <v>-0.6463259566343993</v>
      </c>
      <c r="M8" s="97">
        <v>99899.31223552377</v>
      </c>
      <c r="N8" s="15">
        <f>SUM(M8/$M$27*100)</f>
        <v>7.433522368182135</v>
      </c>
      <c r="O8" s="15">
        <f t="shared" si="3"/>
        <v>-0.502750057837118</v>
      </c>
    </row>
    <row r="9" spans="1:15" ht="19.5" customHeight="1">
      <c r="A9" s="12"/>
      <c r="B9" s="93"/>
      <c r="C9" s="15"/>
      <c r="D9" s="94"/>
      <c r="E9" s="15"/>
      <c r="F9" s="15"/>
      <c r="G9" s="94"/>
      <c r="H9" s="15"/>
      <c r="I9" s="15"/>
      <c r="J9" s="95"/>
      <c r="K9" s="15"/>
      <c r="L9" s="15"/>
      <c r="M9" s="95"/>
      <c r="N9" s="15"/>
      <c r="O9" s="15"/>
    </row>
    <row r="10" spans="1:15" ht="19.5" customHeight="1">
      <c r="A10" s="12" t="s">
        <v>117</v>
      </c>
      <c r="B10" s="96">
        <v>65843.44004015285</v>
      </c>
      <c r="C10" s="15">
        <f aca="true" t="shared" si="4" ref="C10:C17">SUM(B10/$B$27*100)</f>
        <v>5.56045337353681</v>
      </c>
      <c r="D10" s="97">
        <v>69696.87966932598</v>
      </c>
      <c r="E10" s="15">
        <f aca="true" t="shared" si="5" ref="E10:E17">SUM(D10/$D$27*100)</f>
        <v>5.856841043905564</v>
      </c>
      <c r="F10" s="15">
        <f t="shared" si="0"/>
        <v>5.852427556675666</v>
      </c>
      <c r="G10" s="97">
        <v>70632.24044947431</v>
      </c>
      <c r="H10" s="15">
        <f aca="true" t="shared" si="6" ref="H10:H17">SUM(G10/$G$27*100)</f>
        <v>5.926480128662936</v>
      </c>
      <c r="I10" s="15">
        <f t="shared" si="1"/>
        <v>1.342041113728637</v>
      </c>
      <c r="J10" s="97">
        <v>77395.91021060936</v>
      </c>
      <c r="K10" s="15">
        <f aca="true" t="shared" si="7" ref="K10:K17">SUM(J10/$J$27*100)</f>
        <v>5.79426665733089</v>
      </c>
      <c r="L10" s="15">
        <f t="shared" si="2"/>
        <v>9.575895820511796</v>
      </c>
      <c r="M10" s="97">
        <v>81516.1133117057</v>
      </c>
      <c r="N10" s="15">
        <f aca="true" t="shared" si="8" ref="N10:N17">SUM(M10/$M$27*100)</f>
        <v>6.0656258597780415</v>
      </c>
      <c r="O10" s="15">
        <f t="shared" si="3"/>
        <v>5.323541114620222</v>
      </c>
    </row>
    <row r="11" spans="1:15" ht="19.5" customHeight="1">
      <c r="A11" s="16" t="s">
        <v>9</v>
      </c>
      <c r="B11" s="96">
        <v>-8457.735531388718</v>
      </c>
      <c r="C11" s="15">
        <f t="shared" si="4"/>
        <v>-0.7142525366128086</v>
      </c>
      <c r="D11" s="97">
        <v>-9459.243837105889</v>
      </c>
      <c r="E11" s="15">
        <f t="shared" si="5"/>
        <v>-0.7948890655122824</v>
      </c>
      <c r="F11" s="15">
        <f t="shared" si="0"/>
        <v>11.841329183211382</v>
      </c>
      <c r="G11" s="97">
        <v>-9871.565193921846</v>
      </c>
      <c r="H11" s="15">
        <f t="shared" si="6"/>
        <v>-0.8282851370462783</v>
      </c>
      <c r="I11" s="15">
        <f t="shared" si="1"/>
        <v>4.35892513097653</v>
      </c>
      <c r="J11" s="97">
        <v>-7258.566890292341</v>
      </c>
      <c r="K11" s="15">
        <f t="shared" si="7"/>
        <v>-0.5434146584487302</v>
      </c>
      <c r="L11" s="15">
        <f t="shared" si="2"/>
        <v>-26.46994931703829</v>
      </c>
      <c r="M11" s="97">
        <v>-6048.702331039715</v>
      </c>
      <c r="N11" s="15">
        <f t="shared" si="8"/>
        <v>-0.4500848211072112</v>
      </c>
      <c r="O11" s="15">
        <f t="shared" si="3"/>
        <v>-16.66809134005098</v>
      </c>
    </row>
    <row r="12" spans="1:15" ht="19.5" customHeight="1">
      <c r="A12" s="12" t="s">
        <v>114</v>
      </c>
      <c r="B12" s="96">
        <v>1147.99959315351</v>
      </c>
      <c r="C12" s="15">
        <f t="shared" si="4"/>
        <v>0.09694812735599137</v>
      </c>
      <c r="D12" s="97">
        <v>810.1154631516165</v>
      </c>
      <c r="E12" s="15">
        <f t="shared" si="5"/>
        <v>0.0680764693828486</v>
      </c>
      <c r="F12" s="15">
        <f t="shared" si="0"/>
        <v>-29.432425936122414</v>
      </c>
      <c r="G12" s="97">
        <v>783.9360349762991</v>
      </c>
      <c r="H12" s="15">
        <f t="shared" si="6"/>
        <v>0.06577706305031171</v>
      </c>
      <c r="I12" s="15">
        <f t="shared" si="1"/>
        <v>-3.2315675192114957</v>
      </c>
      <c r="J12" s="97">
        <v>792.2348760342237</v>
      </c>
      <c r="K12" s="15">
        <f t="shared" si="7"/>
        <v>0.05931088754545745</v>
      </c>
      <c r="L12" s="15">
        <f t="shared" si="2"/>
        <v>1.0586120152233491</v>
      </c>
      <c r="M12" s="97">
        <v>853.5229346479925</v>
      </c>
      <c r="N12" s="15">
        <f t="shared" si="8"/>
        <v>0.06351076583494406</v>
      </c>
      <c r="O12" s="15">
        <f t="shared" si="3"/>
        <v>7.736097017157985</v>
      </c>
    </row>
    <row r="13" spans="1:15" ht="19.5" customHeight="1">
      <c r="A13" s="12" t="s">
        <v>10</v>
      </c>
      <c r="B13" s="96">
        <v>73153.17597838806</v>
      </c>
      <c r="C13" s="15">
        <f t="shared" si="4"/>
        <v>6.177757782793628</v>
      </c>
      <c r="D13" s="97">
        <v>78346.00804328025</v>
      </c>
      <c r="E13" s="15">
        <f t="shared" si="5"/>
        <v>6.583653640034997</v>
      </c>
      <c r="F13" s="15">
        <f t="shared" si="0"/>
        <v>7.098573637358322</v>
      </c>
      <c r="G13" s="97">
        <v>79719.86960841985</v>
      </c>
      <c r="H13" s="15">
        <f t="shared" si="6"/>
        <v>6.688988202658902</v>
      </c>
      <c r="I13" s="15">
        <f t="shared" si="1"/>
        <v>1.7535820898247185</v>
      </c>
      <c r="J13" s="97">
        <v>83862.2422248675</v>
      </c>
      <c r="K13" s="15">
        <f t="shared" si="7"/>
        <v>6.278370428234164</v>
      </c>
      <c r="L13" s="15">
        <f t="shared" si="2"/>
        <v>5.196160802563763</v>
      </c>
      <c r="M13" s="97">
        <v>86711.29270809745</v>
      </c>
      <c r="N13" s="15">
        <f t="shared" si="8"/>
        <v>6.45219991505031</v>
      </c>
      <c r="O13" s="15">
        <f t="shared" si="3"/>
        <v>3.3972982448889555</v>
      </c>
    </row>
    <row r="14" spans="1:15" ht="19.5" customHeight="1">
      <c r="A14" s="12" t="s">
        <v>11</v>
      </c>
      <c r="B14" s="96">
        <v>28632.71261074226</v>
      </c>
      <c r="C14" s="15">
        <f t="shared" si="4"/>
        <v>2.418021648516865</v>
      </c>
      <c r="D14" s="97">
        <v>28957.51491608659</v>
      </c>
      <c r="E14" s="15">
        <f t="shared" si="5"/>
        <v>2.433388161632225</v>
      </c>
      <c r="F14" s="15">
        <f t="shared" si="0"/>
        <v>1.134374901044041</v>
      </c>
      <c r="G14" s="97">
        <v>28939.94048266277</v>
      </c>
      <c r="H14" s="15">
        <f t="shared" si="6"/>
        <v>2.4282393012561654</v>
      </c>
      <c r="I14" s="15">
        <f t="shared" si="1"/>
        <v>-0.06069040618557868</v>
      </c>
      <c r="J14" s="97">
        <v>30075.342348371734</v>
      </c>
      <c r="K14" s="15">
        <f t="shared" si="7"/>
        <v>2.251598991507099</v>
      </c>
      <c r="L14" s="15">
        <f t="shared" si="2"/>
        <v>3.9233040800106616</v>
      </c>
      <c r="M14" s="97">
        <v>31985.3925725789</v>
      </c>
      <c r="N14" s="15">
        <f t="shared" si="8"/>
        <v>2.3800377182056724</v>
      </c>
      <c r="O14" s="15">
        <f t="shared" si="3"/>
        <v>6.350884395869816</v>
      </c>
    </row>
    <row r="15" spans="1:15" ht="19.5" customHeight="1">
      <c r="A15" s="12" t="s">
        <v>12</v>
      </c>
      <c r="B15" s="96">
        <v>10727.819932453798</v>
      </c>
      <c r="C15" s="15">
        <f t="shared" si="4"/>
        <v>0.9059602976049136</v>
      </c>
      <c r="D15" s="97">
        <v>13862.313390246652</v>
      </c>
      <c r="E15" s="15">
        <f t="shared" si="5"/>
        <v>1.1648924085651744</v>
      </c>
      <c r="F15" s="15">
        <f t="shared" si="0"/>
        <v>29.218363819757876</v>
      </c>
      <c r="G15" s="97">
        <v>14020.442625782067</v>
      </c>
      <c r="H15" s="15">
        <f t="shared" si="6"/>
        <v>1.1764015142092898</v>
      </c>
      <c r="I15" s="15">
        <f t="shared" si="1"/>
        <v>1.1407131774027857</v>
      </c>
      <c r="J15" s="97">
        <v>15222.539336751384</v>
      </c>
      <c r="K15" s="15">
        <f t="shared" si="7"/>
        <v>1.1396397029097227</v>
      </c>
      <c r="L15" s="15">
        <f t="shared" si="2"/>
        <v>8.573885597297709</v>
      </c>
      <c r="M15" s="97">
        <v>15635.517024566818</v>
      </c>
      <c r="N15" s="15">
        <f t="shared" si="8"/>
        <v>1.1634410982349108</v>
      </c>
      <c r="O15" s="15">
        <f t="shared" si="3"/>
        <v>2.712935592936141</v>
      </c>
    </row>
    <row r="16" spans="1:15" ht="19.5" customHeight="1">
      <c r="A16" s="64" t="s">
        <v>120</v>
      </c>
      <c r="B16" s="96">
        <v>17574.63568687024</v>
      </c>
      <c r="C16" s="15">
        <f t="shared" si="4"/>
        <v>1.4841712740729271</v>
      </c>
      <c r="D16" s="97">
        <v>18029.59861538785</v>
      </c>
      <c r="E16" s="15">
        <f t="shared" si="5"/>
        <v>1.5150820765110973</v>
      </c>
      <c r="F16" s="15">
        <f t="shared" si="0"/>
        <v>2.5887474234103687</v>
      </c>
      <c r="G16" s="97">
        <v>18760.38776212771</v>
      </c>
      <c r="H16" s="15">
        <f t="shared" si="6"/>
        <v>1.5741121132607183</v>
      </c>
      <c r="I16" s="15">
        <f t="shared" si="1"/>
        <v>4.053274630951277</v>
      </c>
      <c r="J16" s="97">
        <v>19525.100424092674</v>
      </c>
      <c r="K16" s="15">
        <f t="shared" si="7"/>
        <v>1.461752152801081</v>
      </c>
      <c r="L16" s="15">
        <f t="shared" si="2"/>
        <v>4.076209253567339</v>
      </c>
      <c r="M16" s="97">
        <v>20162.646433341753</v>
      </c>
      <c r="N16" s="15">
        <f t="shared" si="8"/>
        <v>1.5003054566645673</v>
      </c>
      <c r="O16" s="15">
        <f t="shared" si="3"/>
        <v>3.2652636626769405</v>
      </c>
    </row>
    <row r="17" spans="1:15" ht="19.5" customHeight="1">
      <c r="A17" s="12" t="s">
        <v>111</v>
      </c>
      <c r="B17" s="96">
        <v>16218.007748321761</v>
      </c>
      <c r="C17" s="15">
        <f t="shared" si="4"/>
        <v>1.3696045625989215</v>
      </c>
      <c r="D17" s="97">
        <v>17496.581121559146</v>
      </c>
      <c r="E17" s="15">
        <f t="shared" si="5"/>
        <v>1.4702909933265003</v>
      </c>
      <c r="F17" s="15">
        <f t="shared" si="0"/>
        <v>7.883664831580139</v>
      </c>
      <c r="G17" s="97">
        <v>17999.09873784732</v>
      </c>
      <c r="H17" s="15">
        <f t="shared" si="6"/>
        <v>1.5102352739327296</v>
      </c>
      <c r="I17" s="15">
        <f t="shared" si="1"/>
        <v>2.87209034037498</v>
      </c>
      <c r="J17" s="97">
        <v>19039.260115651698</v>
      </c>
      <c r="K17" s="15">
        <f t="shared" si="7"/>
        <v>1.4253795810162606</v>
      </c>
      <c r="L17" s="15">
        <f t="shared" si="2"/>
        <v>5.778963674537751</v>
      </c>
      <c r="M17" s="97">
        <v>18927.736677609962</v>
      </c>
      <c r="N17" s="15">
        <f t="shared" si="8"/>
        <v>1.4084156419451588</v>
      </c>
      <c r="O17" s="15">
        <f t="shared" si="3"/>
        <v>-0.5857551047903088</v>
      </c>
    </row>
    <row r="18" spans="1:15" ht="19.5" customHeight="1">
      <c r="A18" s="12"/>
      <c r="B18" s="93"/>
      <c r="C18" s="15"/>
      <c r="D18" s="94"/>
      <c r="E18" s="15"/>
      <c r="F18" s="15"/>
      <c r="G18" s="94"/>
      <c r="H18" s="15"/>
      <c r="I18" s="15"/>
      <c r="J18" s="95"/>
      <c r="K18" s="15"/>
      <c r="L18" s="15"/>
      <c r="M18" s="95"/>
      <c r="N18" s="15"/>
      <c r="O18" s="15"/>
    </row>
    <row r="19" spans="1:15" ht="19.5" customHeight="1">
      <c r="A19" s="12" t="s">
        <v>116</v>
      </c>
      <c r="B19" s="96">
        <v>381881.1088168437</v>
      </c>
      <c r="C19" s="15">
        <f aca="true" t="shared" si="9" ref="C19:C25">SUM(B19/$B$27*100)</f>
        <v>32.24971384416851</v>
      </c>
      <c r="D19" s="97">
        <v>367088.25625635544</v>
      </c>
      <c r="E19" s="15">
        <f aca="true" t="shared" si="10" ref="E19:E25">SUM(D19/$D$27*100)</f>
        <v>30.847544053312394</v>
      </c>
      <c r="F19" s="15">
        <f t="shared" si="0"/>
        <v>-3.8736801111529093</v>
      </c>
      <c r="G19" s="97">
        <v>386374.8049330822</v>
      </c>
      <c r="H19" s="15">
        <f aca="true" t="shared" si="11" ref="H19:H25">SUM(G19/$G$27*100)</f>
        <v>32.41922653281731</v>
      </c>
      <c r="I19" s="15">
        <f t="shared" si="1"/>
        <v>5.25392690940732</v>
      </c>
      <c r="J19" s="97">
        <v>512627.48448377516</v>
      </c>
      <c r="K19" s="15">
        <f aca="true" t="shared" si="12" ref="K19:K25">SUM(J19/$J$27*100)</f>
        <v>38.378001278013016</v>
      </c>
      <c r="L19" s="15">
        <f t="shared" si="2"/>
        <v>32.676219551261674</v>
      </c>
      <c r="M19" s="97">
        <v>511367.83905804146</v>
      </c>
      <c r="N19" s="15">
        <f aca="true" t="shared" si="13" ref="N19:N25">SUM(M19/$M$27*100)</f>
        <v>38.050955356379326</v>
      </c>
      <c r="O19" s="15">
        <f t="shared" si="3"/>
        <v>-0.2457233495785322</v>
      </c>
    </row>
    <row r="20" spans="1:15" ht="19.5" customHeight="1">
      <c r="A20" s="12" t="s">
        <v>13</v>
      </c>
      <c r="B20" s="96">
        <v>277232.0265515431</v>
      </c>
      <c r="C20" s="15">
        <f t="shared" si="9"/>
        <v>23.412138800021847</v>
      </c>
      <c r="D20" s="97">
        <v>262881.2354038704</v>
      </c>
      <c r="E20" s="15">
        <f t="shared" si="10"/>
        <v>22.09071075334811</v>
      </c>
      <c r="F20" s="15">
        <f t="shared" si="0"/>
        <v>-5.176455017185607</v>
      </c>
      <c r="G20" s="97">
        <v>279155.2835805951</v>
      </c>
      <c r="H20" s="15">
        <f t="shared" si="11"/>
        <v>23.42284812747968</v>
      </c>
      <c r="I20" s="15">
        <f t="shared" si="1"/>
        <v>6.190646567725729</v>
      </c>
      <c r="J20" s="97">
        <v>402035.7932713321</v>
      </c>
      <c r="K20" s="15">
        <f t="shared" si="12"/>
        <v>30.09852310886484</v>
      </c>
      <c r="L20" s="15">
        <f t="shared" si="2"/>
        <v>44.018693866225924</v>
      </c>
      <c r="M20" s="97">
        <v>402647.33491302317</v>
      </c>
      <c r="N20" s="15">
        <f t="shared" si="13"/>
        <v>29.961046813899404</v>
      </c>
      <c r="O20" s="15">
        <f t="shared" si="3"/>
        <v>0.1521112428112421</v>
      </c>
    </row>
    <row r="21" spans="1:15" ht="19.5" customHeight="1">
      <c r="A21" s="12" t="s">
        <v>14</v>
      </c>
      <c r="B21" s="96">
        <v>-4501.078379608674</v>
      </c>
      <c r="C21" s="15">
        <f t="shared" si="9"/>
        <v>-0.38011435072629834</v>
      </c>
      <c r="D21" s="97">
        <v>-3863.063633656051</v>
      </c>
      <c r="E21" s="15">
        <f t="shared" si="10"/>
        <v>-0.32462500117883014</v>
      </c>
      <c r="F21" s="15">
        <f t="shared" si="0"/>
        <v>-14.174708639668093</v>
      </c>
      <c r="G21" s="97">
        <v>-2796.036395724636</v>
      </c>
      <c r="H21" s="15">
        <f t="shared" si="11"/>
        <v>-0.23460467957453446</v>
      </c>
      <c r="I21" s="15">
        <f t="shared" si="1"/>
        <v>-27.62127003643394</v>
      </c>
      <c r="J21" s="97">
        <v>-2550.9712909424043</v>
      </c>
      <c r="K21" s="15">
        <f t="shared" si="12"/>
        <v>-0.19097918552406587</v>
      </c>
      <c r="L21" s="15">
        <f t="shared" si="2"/>
        <v>-8.764732288784074</v>
      </c>
      <c r="M21" s="97">
        <v>-859.4669840453206</v>
      </c>
      <c r="N21" s="15">
        <f t="shared" si="13"/>
        <v>-0.06395306341601695</v>
      </c>
      <c r="O21" s="15">
        <f t="shared" si="3"/>
        <v>-66.30824552604791</v>
      </c>
    </row>
    <row r="22" spans="1:15" ht="19.5" customHeight="1">
      <c r="A22" s="12" t="s">
        <v>15</v>
      </c>
      <c r="B22" s="96">
        <v>109150.16064490927</v>
      </c>
      <c r="C22" s="15">
        <f t="shared" si="9"/>
        <v>9.21768939487296</v>
      </c>
      <c r="D22" s="97">
        <v>108070.08448614112</v>
      </c>
      <c r="E22" s="15">
        <f t="shared" si="10"/>
        <v>9.081458301143115</v>
      </c>
      <c r="F22" s="15">
        <f t="shared" si="0"/>
        <v>-0.989532358346119</v>
      </c>
      <c r="G22" s="97">
        <v>110015.5577482118</v>
      </c>
      <c r="H22" s="15">
        <f t="shared" si="11"/>
        <v>9.230983084912175</v>
      </c>
      <c r="I22" s="15">
        <f t="shared" si="1"/>
        <v>1.800195929633205</v>
      </c>
      <c r="J22" s="97">
        <v>113142.66250338545</v>
      </c>
      <c r="K22" s="15">
        <f t="shared" si="12"/>
        <v>8.470457354672238</v>
      </c>
      <c r="L22" s="15">
        <f t="shared" si="2"/>
        <v>2.842420489591604</v>
      </c>
      <c r="M22" s="97">
        <v>109579.97112906358</v>
      </c>
      <c r="N22" s="15">
        <f t="shared" si="13"/>
        <v>8.15386160589593</v>
      </c>
      <c r="O22" s="15">
        <f t="shared" si="3"/>
        <v>-3.1488488033550324</v>
      </c>
    </row>
    <row r="23" spans="1:15" ht="19.5" customHeight="1">
      <c r="A23" s="12" t="s">
        <v>16</v>
      </c>
      <c r="B23" s="96">
        <v>1557.8691757868398</v>
      </c>
      <c r="C23" s="15">
        <f t="shared" si="9"/>
        <v>0.13156145712846073</v>
      </c>
      <c r="D23" s="97">
        <v>1052.9139853072577</v>
      </c>
      <c r="E23" s="15">
        <f t="shared" si="10"/>
        <v>0.08847956858481501</v>
      </c>
      <c r="F23" s="15">
        <f t="shared" si="0"/>
        <v>-32.41319607113622</v>
      </c>
      <c r="G23" s="97">
        <v>2273.7996358978944</v>
      </c>
      <c r="H23" s="15">
        <f t="shared" si="11"/>
        <v>0.19078579800041137</v>
      </c>
      <c r="I23" s="15">
        <f t="shared" si="1"/>
        <v>115.95302822712172</v>
      </c>
      <c r="J23" s="97">
        <v>2078.2302205927194</v>
      </c>
      <c r="K23" s="15">
        <f t="shared" si="12"/>
        <v>0.15558729189526518</v>
      </c>
      <c r="L23" s="15">
        <f t="shared" si="2"/>
        <v>-8.600995981246479</v>
      </c>
      <c r="M23" s="97">
        <v>1290.7345715676395</v>
      </c>
      <c r="N23" s="15">
        <f t="shared" si="13"/>
        <v>0.09604374739351006</v>
      </c>
      <c r="O23" s="15">
        <f t="shared" si="3"/>
        <v>-37.89260887566552</v>
      </c>
    </row>
    <row r="24" spans="1:15" ht="19.5" customHeight="1">
      <c r="A24" s="12" t="s">
        <v>17</v>
      </c>
      <c r="B24" s="96">
        <v>24299.992420867766</v>
      </c>
      <c r="C24" s="15">
        <f t="shared" si="9"/>
        <v>2.0521250826374566</v>
      </c>
      <c r="D24" s="97">
        <v>23624.09218948623</v>
      </c>
      <c r="E24" s="15">
        <f t="shared" si="10"/>
        <v>1.9852044082439175</v>
      </c>
      <c r="F24" s="15">
        <f t="shared" si="0"/>
        <v>-2.7814833012091924</v>
      </c>
      <c r="G24" s="97">
        <v>23016.60928859949</v>
      </c>
      <c r="H24" s="15">
        <f t="shared" si="11"/>
        <v>1.9312353212929814</v>
      </c>
      <c r="I24" s="15">
        <f t="shared" si="1"/>
        <v>-2.571455004552916</v>
      </c>
      <c r="J24" s="97">
        <v>27104.856275623377</v>
      </c>
      <c r="K24" s="15">
        <f t="shared" si="12"/>
        <v>2.0292127134653404</v>
      </c>
      <c r="L24" s="15">
        <f t="shared" si="2"/>
        <v>17.762160080845888</v>
      </c>
      <c r="M24" s="97">
        <v>24918.050851751515</v>
      </c>
      <c r="N24" s="15">
        <f t="shared" si="13"/>
        <v>1.8541557917966145</v>
      </c>
      <c r="O24" s="15">
        <f t="shared" si="3"/>
        <v>-8.067946945133055</v>
      </c>
    </row>
    <row r="25" spans="1:15" ht="19.5" customHeight="1">
      <c r="A25" s="12" t="s">
        <v>18</v>
      </c>
      <c r="B25" s="96">
        <v>83292.29904825466</v>
      </c>
      <c r="C25" s="15">
        <f t="shared" si="9"/>
        <v>7.034002855107042</v>
      </c>
      <c r="D25" s="97">
        <v>83393.07831134764</v>
      </c>
      <c r="E25" s="15">
        <f t="shared" si="10"/>
        <v>7.007774324314384</v>
      </c>
      <c r="F25" s="15">
        <f t="shared" si="0"/>
        <v>0.12099469488120455</v>
      </c>
      <c r="G25" s="97">
        <v>84725.14882371442</v>
      </c>
      <c r="H25" s="15">
        <f t="shared" si="11"/>
        <v>7.108961965618783</v>
      </c>
      <c r="I25" s="15">
        <f t="shared" si="1"/>
        <v>1.597339418738697</v>
      </c>
      <c r="J25" s="97">
        <v>83959.57600716935</v>
      </c>
      <c r="K25" s="15">
        <f t="shared" si="12"/>
        <v>6.285657349311633</v>
      </c>
      <c r="L25" s="15">
        <f t="shared" si="2"/>
        <v>-0.9035957176516501</v>
      </c>
      <c r="M25" s="97">
        <v>83371.18570574441</v>
      </c>
      <c r="N25" s="15">
        <f t="shared" si="13"/>
        <v>6.203662066705804</v>
      </c>
      <c r="O25" s="15">
        <f t="shared" si="3"/>
        <v>-0.7008018970637658</v>
      </c>
    </row>
    <row r="26" spans="1:15" ht="19.5" customHeight="1">
      <c r="A26" s="12"/>
      <c r="B26" s="93"/>
      <c r="C26" s="94"/>
      <c r="D26" s="94"/>
      <c r="E26" s="94"/>
      <c r="F26" s="15"/>
      <c r="G26" s="94"/>
      <c r="H26" s="94"/>
      <c r="I26" s="15"/>
      <c r="J26" s="94"/>
      <c r="K26" s="15"/>
      <c r="L26" s="15"/>
      <c r="M26" s="94"/>
      <c r="N26" s="15"/>
      <c r="O26" s="15"/>
    </row>
    <row r="27" spans="1:15" ht="19.5" customHeight="1">
      <c r="A27" s="12" t="s">
        <v>72</v>
      </c>
      <c r="B27" s="96">
        <v>1184137.9761138458</v>
      </c>
      <c r="C27" s="15">
        <v>100</v>
      </c>
      <c r="D27" s="97">
        <v>1190008.0460925307</v>
      </c>
      <c r="E27" s="15">
        <f>SUM(D27/$D$27*100)</f>
        <v>100</v>
      </c>
      <c r="F27" s="15">
        <f t="shared" si="0"/>
        <v>0.49572516861164523</v>
      </c>
      <c r="G27" s="97">
        <v>1191807.597698122</v>
      </c>
      <c r="H27" s="15">
        <f>SUM(G27/$G$27*100)</f>
        <v>100</v>
      </c>
      <c r="I27" s="15">
        <f t="shared" si="1"/>
        <v>0.1512218015248101</v>
      </c>
      <c r="J27" s="97">
        <v>1335732.6265384813</v>
      </c>
      <c r="K27" s="15">
        <f>SUM(J27/$J$27*100)</f>
        <v>100</v>
      </c>
      <c r="L27" s="15">
        <f t="shared" si="2"/>
        <v>12.07619662085882</v>
      </c>
      <c r="M27" s="97">
        <v>1343902.7595198331</v>
      </c>
      <c r="N27" s="15">
        <f>SUM(M27/$M$27*100)</f>
        <v>100</v>
      </c>
      <c r="O27" s="15">
        <f t="shared" si="3"/>
        <v>0.6116593110796814</v>
      </c>
    </row>
    <row r="28" spans="1:15" ht="19.5" customHeight="1">
      <c r="A28" s="12"/>
      <c r="B28" s="93"/>
      <c r="C28" s="15"/>
      <c r="D28" s="94"/>
      <c r="E28" s="15"/>
      <c r="F28" s="15"/>
      <c r="G28" s="94"/>
      <c r="H28" s="15"/>
      <c r="I28" s="15"/>
      <c r="J28" s="95"/>
      <c r="K28" s="15"/>
      <c r="L28" s="15"/>
      <c r="M28" s="95"/>
      <c r="N28" s="15"/>
      <c r="O28" s="15"/>
    </row>
    <row r="29" spans="1:15" ht="19.5" customHeight="1">
      <c r="A29" s="98" t="s">
        <v>115</v>
      </c>
      <c r="B29" s="96">
        <v>287215.7344321534</v>
      </c>
      <c r="C29" s="15">
        <v>24.3</v>
      </c>
      <c r="D29" s="97">
        <v>281096.74370749935</v>
      </c>
      <c r="E29" s="15">
        <f>SUM(D29/$G$27*100)</f>
        <v>23.585748593180185</v>
      </c>
      <c r="F29" s="15">
        <f t="shared" si="0"/>
        <v>-2.13045108296443</v>
      </c>
      <c r="G29" s="97">
        <v>288675.1902749288</v>
      </c>
      <c r="H29" s="15">
        <f>SUM(G29/$G$27*100)</f>
        <v>24.221626949893682</v>
      </c>
      <c r="I29" s="15">
        <f t="shared" si="1"/>
        <v>2.6960278754830975</v>
      </c>
      <c r="J29" s="97">
        <v>410473.0197300204</v>
      </c>
      <c r="K29" s="15">
        <f>SUM(J29/$J$27*100)</f>
        <v>30.730178448493184</v>
      </c>
      <c r="L29" s="15">
        <f t="shared" si="2"/>
        <v>42.1919976355064</v>
      </c>
      <c r="M29" s="97">
        <v>411060.2572958491</v>
      </c>
      <c r="N29" s="15">
        <f>SUM(M29/$M$27*100)</f>
        <v>30.5870535932762</v>
      </c>
      <c r="O29" s="15">
        <f t="shared" si="3"/>
        <v>0.14306362114006</v>
      </c>
    </row>
    <row r="30" spans="1:15" ht="19.5" customHeight="1">
      <c r="A30" s="17"/>
      <c r="B30" s="89"/>
      <c r="C30" s="90"/>
      <c r="D30" s="91"/>
      <c r="E30" s="90"/>
      <c r="F30" s="90"/>
      <c r="G30" s="91"/>
      <c r="H30" s="90"/>
      <c r="I30" s="90"/>
      <c r="J30" s="91"/>
      <c r="K30" s="90"/>
      <c r="L30" s="90"/>
      <c r="M30" s="91"/>
      <c r="N30" s="92"/>
      <c r="O30" s="90"/>
    </row>
    <row r="31" ht="16.5" customHeight="1">
      <c r="A31" s="20" t="s">
        <v>41</v>
      </c>
    </row>
  </sheetData>
  <sheetProtection/>
  <mergeCells count="6">
    <mergeCell ref="A3:A4"/>
    <mergeCell ref="B3:C3"/>
    <mergeCell ref="D3:F3"/>
    <mergeCell ref="G3:I3"/>
    <mergeCell ref="J3:L3"/>
    <mergeCell ref="M3:O3"/>
  </mergeCells>
  <printOptions horizontalCentered="1"/>
  <pageMargins left="0.7086614173228347" right="0.7086614173228347" top="0.7480314960629921" bottom="0.7480314960629921" header="0.5118110236220472" footer="0.5118110236220472"/>
  <pageSetup horizontalDpi="360" verticalDpi="360" orientation="portrait" paperSize="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showGridLines="0" view="pageBreakPreview" zoomScaleNormal="85" zoomScaleSheetLayoutView="100" workbookViewId="0" topLeftCell="A1">
      <selection activeCell="A27" sqref="A27"/>
    </sheetView>
  </sheetViews>
  <sheetFormatPr defaultColWidth="9.00390625" defaultRowHeight="16.5" customHeight="1"/>
  <cols>
    <col min="1" max="1" width="5.00390625" style="20" customWidth="1"/>
    <col min="2" max="2" width="22.875" style="20" customWidth="1"/>
    <col min="3" max="3" width="11.125" style="20" customWidth="1"/>
    <col min="4" max="4" width="7.125" style="44" customWidth="1"/>
    <col min="5" max="5" width="11.125" style="20" customWidth="1"/>
    <col min="6" max="6" width="7.125" style="20" customWidth="1"/>
    <col min="7" max="7" width="7.50390625" style="20" customWidth="1"/>
    <col min="8" max="8" width="11.125" style="20" customWidth="1"/>
    <col min="9" max="9" width="7.125" style="20" customWidth="1"/>
    <col min="10" max="10" width="7.50390625" style="20" customWidth="1"/>
    <col min="11" max="11" width="11.125" style="20" customWidth="1"/>
    <col min="12" max="12" width="7.125" style="20" customWidth="1"/>
    <col min="13" max="13" width="7.50390625" style="20" customWidth="1"/>
    <col min="14" max="14" width="11.125" style="20" customWidth="1"/>
    <col min="15" max="15" width="7.125" style="20" customWidth="1"/>
    <col min="16" max="16" width="7.50390625" style="20" customWidth="1"/>
    <col min="17" max="16384" width="9.00390625" style="20" customWidth="1"/>
  </cols>
  <sheetData>
    <row r="1" spans="1:2" ht="16.5" customHeight="1">
      <c r="A1" s="19" t="s">
        <v>46</v>
      </c>
      <c r="B1" s="19"/>
    </row>
    <row r="2" spans="1:16" ht="3.75" customHeight="1" thickBot="1">
      <c r="A2" s="21"/>
      <c r="B2" s="21"/>
      <c r="C2" s="21"/>
      <c r="D2" s="45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24.75" customHeight="1">
      <c r="A3" s="105" t="s">
        <v>82</v>
      </c>
      <c r="B3" s="106"/>
      <c r="C3" s="11" t="s">
        <v>103</v>
      </c>
      <c r="D3" s="10"/>
      <c r="E3" s="61" t="s">
        <v>104</v>
      </c>
      <c r="F3" s="62"/>
      <c r="G3" s="62"/>
      <c r="H3" s="62" t="s">
        <v>105</v>
      </c>
      <c r="I3" s="62"/>
      <c r="J3" s="63"/>
      <c r="K3" s="61" t="s">
        <v>106</v>
      </c>
      <c r="L3" s="62"/>
      <c r="M3" s="63"/>
      <c r="N3" s="61" t="s">
        <v>107</v>
      </c>
      <c r="O3" s="62"/>
      <c r="P3" s="62"/>
    </row>
    <row r="4" spans="1:16" ht="39.75" customHeight="1">
      <c r="A4" s="107"/>
      <c r="B4" s="108"/>
      <c r="C4" s="6" t="s">
        <v>44</v>
      </c>
      <c r="D4" s="46" t="s">
        <v>6</v>
      </c>
      <c r="E4" s="4" t="s">
        <v>44</v>
      </c>
      <c r="F4" s="4" t="s">
        <v>6</v>
      </c>
      <c r="G4" s="5" t="s">
        <v>22</v>
      </c>
      <c r="H4" s="65" t="s">
        <v>44</v>
      </c>
      <c r="I4" s="4" t="s">
        <v>6</v>
      </c>
      <c r="J4" s="5" t="s">
        <v>22</v>
      </c>
      <c r="K4" s="4" t="s">
        <v>44</v>
      </c>
      <c r="L4" s="4" t="s">
        <v>6</v>
      </c>
      <c r="M4" s="5" t="s">
        <v>22</v>
      </c>
      <c r="N4" s="4" t="s">
        <v>44</v>
      </c>
      <c r="O4" s="4" t="s">
        <v>6</v>
      </c>
      <c r="P4" s="5" t="s">
        <v>22</v>
      </c>
    </row>
    <row r="5" spans="1:16" ht="30" customHeight="1">
      <c r="A5" s="22"/>
      <c r="B5" s="23"/>
      <c r="C5" s="24" t="s">
        <v>45</v>
      </c>
      <c r="D5" s="47" t="s">
        <v>7</v>
      </c>
      <c r="E5" s="25" t="s">
        <v>45</v>
      </c>
      <c r="F5" s="25" t="s">
        <v>7</v>
      </c>
      <c r="G5" s="25" t="s">
        <v>7</v>
      </c>
      <c r="H5" s="25" t="s">
        <v>45</v>
      </c>
      <c r="I5" s="25" t="s">
        <v>7</v>
      </c>
      <c r="J5" s="25" t="s">
        <v>7</v>
      </c>
      <c r="K5" s="25" t="s">
        <v>45</v>
      </c>
      <c r="L5" s="25" t="s">
        <v>7</v>
      </c>
      <c r="M5" s="25" t="s">
        <v>7</v>
      </c>
      <c r="N5" s="25" t="s">
        <v>45</v>
      </c>
      <c r="O5" s="25" t="s">
        <v>7</v>
      </c>
      <c r="P5" s="25" t="s">
        <v>7</v>
      </c>
    </row>
    <row r="6" spans="1:16" ht="30" customHeight="1">
      <c r="A6" s="26" t="s">
        <v>23</v>
      </c>
      <c r="B6" s="27"/>
      <c r="C6" s="75">
        <v>9267.562883006822</v>
      </c>
      <c r="D6" s="28">
        <f>SUM(C6/$C$25*100)</f>
        <v>0.8299177739805881</v>
      </c>
      <c r="E6" s="76">
        <v>8956.045088501258</v>
      </c>
      <c r="F6" s="28">
        <f>SUM(E6/$E$25*100)</f>
        <v>0.7792796275242492</v>
      </c>
      <c r="G6" s="28">
        <f>(E6-C6)/C6*100</f>
        <v>-3.3613777261416677</v>
      </c>
      <c r="H6" s="76">
        <v>9077.020618788363</v>
      </c>
      <c r="I6" s="68">
        <f>H6/H$25*100</f>
        <v>0.8428190809232062</v>
      </c>
      <c r="J6" s="28">
        <f>(H6-E6)/E6*100</f>
        <v>1.3507695538784956</v>
      </c>
      <c r="K6" s="76">
        <v>9303.1647914983</v>
      </c>
      <c r="L6" s="68">
        <f>K6/K$25*100</f>
        <v>0.799930685534744</v>
      </c>
      <c r="M6" s="28">
        <f>(K6-H6)/H6*100</f>
        <v>2.4913920790467907</v>
      </c>
      <c r="N6" s="76">
        <v>9121.77337975913</v>
      </c>
      <c r="O6" s="68">
        <f>N6/N$25*100</f>
        <v>0.7772122625799058</v>
      </c>
      <c r="P6" s="28">
        <f>(N6-K6)/K6*100</f>
        <v>-1.9497817764653067</v>
      </c>
    </row>
    <row r="7" spans="1:16" ht="30" customHeight="1">
      <c r="A7" s="22" t="s">
        <v>28</v>
      </c>
      <c r="B7" s="29"/>
      <c r="C7" s="75">
        <v>8812.11596676439</v>
      </c>
      <c r="D7" s="28">
        <f aca="true" t="shared" si="0" ref="D7:D25">SUM(C7/$C$25*100)</f>
        <v>0.78913213317449</v>
      </c>
      <c r="E7" s="76">
        <v>8538.48193382924</v>
      </c>
      <c r="F7" s="28">
        <f aca="true" t="shared" si="1" ref="F7:F25">SUM(E7/$E$25*100)</f>
        <v>0.7429467979744692</v>
      </c>
      <c r="G7" s="28">
        <f aca="true" t="shared" si="2" ref="G7:G25">(E7-C7)/C7*100</f>
        <v>-3.105202359650992</v>
      </c>
      <c r="H7" s="76">
        <v>8701.411445813017</v>
      </c>
      <c r="I7" s="68">
        <f aca="true" t="shared" si="3" ref="I7:I23">H7/H$25*100</f>
        <v>0.8079430361009501</v>
      </c>
      <c r="J7" s="28">
        <f aca="true" t="shared" si="4" ref="J7:J25">(H7-E7)/E7*100</f>
        <v>1.9081789157186668</v>
      </c>
      <c r="K7" s="76">
        <v>8977.799024037826</v>
      </c>
      <c r="L7" s="68">
        <f aca="true" t="shared" si="5" ref="L7:L25">K7/K$25*100</f>
        <v>0.7719541778357678</v>
      </c>
      <c r="M7" s="28">
        <f aca="true" t="shared" si="6" ref="M7:M25">(K7-H7)/H7*100</f>
        <v>3.1763533990546113</v>
      </c>
      <c r="N7" s="76">
        <v>8792.823501594063</v>
      </c>
      <c r="O7" s="68">
        <f aca="true" t="shared" si="7" ref="O7:O25">N7/N$25*100</f>
        <v>0.7491843925112014</v>
      </c>
      <c r="P7" s="28">
        <f aca="true" t="shared" si="8" ref="P7:P25">(N7-K7)/K7*100</f>
        <v>-2.0603660423729235</v>
      </c>
    </row>
    <row r="8" spans="1:16" ht="30" customHeight="1">
      <c r="A8" s="22" t="s">
        <v>29</v>
      </c>
      <c r="B8" s="29"/>
      <c r="C8" s="75">
        <v>402.4460935675695</v>
      </c>
      <c r="D8" s="28">
        <f t="shared" si="0"/>
        <v>0.03603937414152369</v>
      </c>
      <c r="E8" s="76">
        <v>375.8220566780445</v>
      </c>
      <c r="F8" s="28">
        <f t="shared" si="1"/>
        <v>0.03270087069118072</v>
      </c>
      <c r="G8" s="28">
        <f t="shared" si="2"/>
        <v>-6.615553564829158</v>
      </c>
      <c r="H8" s="76">
        <v>340.2930652035966</v>
      </c>
      <c r="I8" s="68">
        <f t="shared" si="3"/>
        <v>0.0315968752859041</v>
      </c>
      <c r="J8" s="28">
        <f t="shared" si="4"/>
        <v>-9.453673844610059</v>
      </c>
      <c r="K8" s="76">
        <v>293.1217534657557</v>
      </c>
      <c r="L8" s="68">
        <f t="shared" si="5"/>
        <v>0.0252040128762725</v>
      </c>
      <c r="M8" s="28">
        <f t="shared" si="6"/>
        <v>-13.861966804882842</v>
      </c>
      <c r="N8" s="76">
        <v>294.8617274159988</v>
      </c>
      <c r="O8" s="68">
        <f t="shared" si="7"/>
        <v>0.025123420717919585</v>
      </c>
      <c r="P8" s="28">
        <f t="shared" si="8"/>
        <v>0.5936010990894853</v>
      </c>
    </row>
    <row r="9" spans="1:16" ht="30" customHeight="1">
      <c r="A9" s="22" t="s">
        <v>30</v>
      </c>
      <c r="B9" s="29"/>
      <c r="C9" s="75">
        <v>53.00082267486353</v>
      </c>
      <c r="D9" s="28">
        <f t="shared" si="0"/>
        <v>0.004746266664574434</v>
      </c>
      <c r="E9" s="76">
        <v>41.741097993972865</v>
      </c>
      <c r="F9" s="28">
        <f t="shared" si="1"/>
        <v>0.00363195885859924</v>
      </c>
      <c r="G9" s="28">
        <f t="shared" si="2"/>
        <v>-21.24443378919619</v>
      </c>
      <c r="H9" s="76">
        <v>35.31610777175018</v>
      </c>
      <c r="I9" s="68">
        <f t="shared" si="3"/>
        <v>0.0032791695363521773</v>
      </c>
      <c r="J9" s="28">
        <f t="shared" si="4"/>
        <v>-15.392480147863882</v>
      </c>
      <c r="K9" s="76">
        <v>32.24401399472061</v>
      </c>
      <c r="L9" s="68">
        <f t="shared" si="5"/>
        <v>0.0027724948227037375</v>
      </c>
      <c r="M9" s="28">
        <f t="shared" si="6"/>
        <v>-8.698845854941524</v>
      </c>
      <c r="N9" s="76">
        <v>34.08815074906671</v>
      </c>
      <c r="O9" s="68">
        <f t="shared" si="7"/>
        <v>0.0029044493507847536</v>
      </c>
      <c r="P9" s="28">
        <f t="shared" si="8"/>
        <v>5.719315078600474</v>
      </c>
    </row>
    <row r="10" spans="1:16" ht="30" customHeight="1">
      <c r="A10" s="22"/>
      <c r="B10" s="30"/>
      <c r="C10" s="69"/>
      <c r="D10" s="28"/>
      <c r="E10" s="70"/>
      <c r="F10" s="28"/>
      <c r="G10" s="28"/>
      <c r="H10" s="70"/>
      <c r="I10" s="68"/>
      <c r="J10" s="28"/>
      <c r="K10" s="70"/>
      <c r="L10" s="68"/>
      <c r="M10" s="28"/>
      <c r="N10" s="70"/>
      <c r="O10" s="68"/>
      <c r="P10" s="28"/>
    </row>
    <row r="11" spans="1:16" ht="30" customHeight="1">
      <c r="A11" s="26" t="s">
        <v>24</v>
      </c>
      <c r="B11" s="31"/>
      <c r="C11" s="69">
        <f>SUM(C12:C14)</f>
        <v>363208.7230857294</v>
      </c>
      <c r="D11" s="28">
        <f t="shared" si="0"/>
        <v>32.52563578568798</v>
      </c>
      <c r="E11" s="70">
        <f>SUM(E12:E14)</f>
        <v>402214.17334219953</v>
      </c>
      <c r="F11" s="28">
        <f t="shared" si="1"/>
        <v>34.997290443469055</v>
      </c>
      <c r="G11" s="28">
        <f t="shared" si="2"/>
        <v>10.73912815889709</v>
      </c>
      <c r="H11" s="70">
        <f>SUM(H12:H14)</f>
        <v>323422.42244402354</v>
      </c>
      <c r="I11" s="68">
        <f t="shared" si="3"/>
        <v>30.030403177668973</v>
      </c>
      <c r="J11" s="28">
        <f t="shared" si="4"/>
        <v>-19.589501345379194</v>
      </c>
      <c r="K11" s="70">
        <f>SUM(K12:K14)</f>
        <v>395383.55143820617</v>
      </c>
      <c r="L11" s="68">
        <f t="shared" si="5"/>
        <v>33.99697226046754</v>
      </c>
      <c r="M11" s="28">
        <f t="shared" si="6"/>
        <v>22.24988869058308</v>
      </c>
      <c r="N11" s="70">
        <f>SUM(N12:N14)</f>
        <v>399597.7238266659</v>
      </c>
      <c r="O11" s="68">
        <f t="shared" si="7"/>
        <v>34.047354404380556</v>
      </c>
      <c r="P11" s="28">
        <f t="shared" si="8"/>
        <v>1.0658441336597575</v>
      </c>
    </row>
    <row r="12" spans="1:16" ht="30" customHeight="1">
      <c r="A12" s="22" t="s">
        <v>31</v>
      </c>
      <c r="B12" s="29"/>
      <c r="C12" s="75">
        <v>71.74775034034587</v>
      </c>
      <c r="D12" s="28">
        <f t="shared" si="0"/>
        <v>0.006425069244445826</v>
      </c>
      <c r="E12" s="76">
        <v>81.24012249231168</v>
      </c>
      <c r="F12" s="28">
        <f t="shared" si="1"/>
        <v>0.007068831361413722</v>
      </c>
      <c r="G12" s="28">
        <f t="shared" si="2"/>
        <v>13.230201793000287</v>
      </c>
      <c r="H12" s="76">
        <v>75.59627417741501</v>
      </c>
      <c r="I12" s="68">
        <f t="shared" si="3"/>
        <v>0.007019261605680084</v>
      </c>
      <c r="J12" s="28">
        <f t="shared" si="4"/>
        <v>-6.947119405723187</v>
      </c>
      <c r="K12" s="76">
        <v>92.15323212444416</v>
      </c>
      <c r="L12" s="68">
        <f t="shared" si="5"/>
        <v>0.0079237764566865</v>
      </c>
      <c r="M12" s="28">
        <f t="shared" si="6"/>
        <v>21.901817420488257</v>
      </c>
      <c r="N12" s="76">
        <v>114.02359863752586</v>
      </c>
      <c r="O12" s="68">
        <f t="shared" si="7"/>
        <v>0.009715275242555376</v>
      </c>
      <c r="P12" s="28">
        <f t="shared" si="8"/>
        <v>23.7326092735932</v>
      </c>
    </row>
    <row r="13" spans="1:16" ht="30" customHeight="1">
      <c r="A13" s="22" t="s">
        <v>32</v>
      </c>
      <c r="B13" s="29"/>
      <c r="C13" s="75">
        <v>292767.3980623476</v>
      </c>
      <c r="D13" s="28">
        <f t="shared" si="0"/>
        <v>26.217557988142914</v>
      </c>
      <c r="E13" s="76">
        <v>332666.53361539246</v>
      </c>
      <c r="F13" s="28">
        <f t="shared" si="1"/>
        <v>28.945840473539697</v>
      </c>
      <c r="G13" s="28">
        <f t="shared" si="2"/>
        <v>13.628271391252364</v>
      </c>
      <c r="H13" s="76">
        <v>251923.2318625632</v>
      </c>
      <c r="I13" s="68">
        <f t="shared" si="3"/>
        <v>23.391563780533904</v>
      </c>
      <c r="J13" s="28">
        <f t="shared" si="4"/>
        <v>-24.271543300529125</v>
      </c>
      <c r="K13" s="76">
        <v>305023.53946184047</v>
      </c>
      <c r="L13" s="68">
        <f t="shared" si="5"/>
        <v>26.22738546445199</v>
      </c>
      <c r="M13" s="28">
        <f t="shared" si="6"/>
        <v>21.077971732375264</v>
      </c>
      <c r="N13" s="76">
        <v>319060.91850492044</v>
      </c>
      <c r="O13" s="68">
        <f t="shared" si="7"/>
        <v>27.1852904088021</v>
      </c>
      <c r="P13" s="28">
        <f t="shared" si="8"/>
        <v>4.602064177684915</v>
      </c>
    </row>
    <row r="14" spans="1:16" ht="30" customHeight="1">
      <c r="A14" s="22" t="s">
        <v>33</v>
      </c>
      <c r="B14" s="29"/>
      <c r="C14" s="75">
        <v>70369.57727304145</v>
      </c>
      <c r="D14" s="28">
        <f t="shared" si="0"/>
        <v>6.301652728300625</v>
      </c>
      <c r="E14" s="76">
        <v>69466.39960431479</v>
      </c>
      <c r="F14" s="28">
        <f t="shared" si="1"/>
        <v>6.044381138567944</v>
      </c>
      <c r="G14" s="28">
        <f t="shared" si="2"/>
        <v>-1.2834774681425587</v>
      </c>
      <c r="H14" s="76">
        <v>71423.59430728291</v>
      </c>
      <c r="I14" s="68">
        <f t="shared" si="3"/>
        <v>6.631820135529392</v>
      </c>
      <c r="J14" s="28">
        <f t="shared" si="4"/>
        <v>2.817469617133504</v>
      </c>
      <c r="K14" s="76">
        <v>90267.85874424122</v>
      </c>
      <c r="L14" s="68">
        <f t="shared" si="5"/>
        <v>7.761663019558854</v>
      </c>
      <c r="M14" s="28">
        <f t="shared" si="6"/>
        <v>26.383808627559937</v>
      </c>
      <c r="N14" s="76">
        <v>80422.7817231079</v>
      </c>
      <c r="O14" s="68">
        <f t="shared" si="7"/>
        <v>6.852348720335903</v>
      </c>
      <c r="P14" s="28">
        <f t="shared" si="8"/>
        <v>-10.906514409550466</v>
      </c>
    </row>
    <row r="15" spans="1:16" ht="30" customHeight="1">
      <c r="A15" s="22"/>
      <c r="B15" s="30"/>
      <c r="C15" s="69"/>
      <c r="D15" s="28"/>
      <c r="E15" s="70"/>
      <c r="F15" s="28"/>
      <c r="G15" s="28"/>
      <c r="H15" s="70"/>
      <c r="I15" s="68"/>
      <c r="J15" s="28"/>
      <c r="K15" s="70"/>
      <c r="L15" s="68"/>
      <c r="M15" s="28"/>
      <c r="N15" s="70"/>
      <c r="O15" s="68"/>
      <c r="P15" s="28"/>
    </row>
    <row r="16" spans="1:16" ht="30" customHeight="1">
      <c r="A16" s="26" t="s">
        <v>25</v>
      </c>
      <c r="B16" s="31"/>
      <c r="C16" s="69">
        <f>SUM(C17:C23)</f>
        <v>744208.1824884476</v>
      </c>
      <c r="D16" s="28">
        <f t="shared" si="0"/>
        <v>66.64444644033144</v>
      </c>
      <c r="E16" s="70">
        <f>SUM(E17:E23)</f>
        <v>738102.1059279351</v>
      </c>
      <c r="F16" s="28">
        <f t="shared" si="1"/>
        <v>64.2234299290067</v>
      </c>
      <c r="G16" s="28">
        <f t="shared" si="2"/>
        <v>-0.8204796324726408</v>
      </c>
      <c r="H16" s="70">
        <f>SUM(H17:H23)</f>
        <v>744483.8412792543</v>
      </c>
      <c r="I16" s="68">
        <f t="shared" si="3"/>
        <v>69.12677774140782</v>
      </c>
      <c r="J16" s="28">
        <f t="shared" si="4"/>
        <v>0.8646141638217024</v>
      </c>
      <c r="K16" s="70">
        <f>SUM(K17:K23)</f>
        <v>758309.6482964605</v>
      </c>
      <c r="L16" s="68">
        <f t="shared" si="5"/>
        <v>65.20309705399772</v>
      </c>
      <c r="M16" s="28">
        <f t="shared" si="6"/>
        <v>1.857099677737691</v>
      </c>
      <c r="N16" s="70">
        <f>SUM(N17:N23)</f>
        <v>764933.2896757573</v>
      </c>
      <c r="O16" s="68">
        <f t="shared" si="7"/>
        <v>65.17543333303954</v>
      </c>
      <c r="P16" s="28">
        <f t="shared" si="8"/>
        <v>0.8734744960949347</v>
      </c>
    </row>
    <row r="17" spans="1:16" ht="30" customHeight="1">
      <c r="A17" s="22" t="s">
        <v>34</v>
      </c>
      <c r="B17" s="29"/>
      <c r="C17" s="75">
        <v>22328.15425384735</v>
      </c>
      <c r="D17" s="28">
        <f t="shared" si="0"/>
        <v>1.9995043259351524</v>
      </c>
      <c r="E17" s="76">
        <v>13137.366256725043</v>
      </c>
      <c r="F17" s="28">
        <f t="shared" si="1"/>
        <v>1.1431029859747555</v>
      </c>
      <c r="G17" s="28">
        <f t="shared" si="2"/>
        <v>-41.1623275826243</v>
      </c>
      <c r="H17" s="76">
        <v>9485.134430480577</v>
      </c>
      <c r="I17" s="68">
        <f t="shared" si="3"/>
        <v>0.8807132448926622</v>
      </c>
      <c r="J17" s="28">
        <f t="shared" si="4"/>
        <v>-27.80033497486516</v>
      </c>
      <c r="K17" s="76">
        <v>10851.269037262075</v>
      </c>
      <c r="L17" s="68">
        <f t="shared" si="5"/>
        <v>0.933044106434775</v>
      </c>
      <c r="M17" s="28">
        <f t="shared" si="6"/>
        <v>14.402901896586831</v>
      </c>
      <c r="N17" s="76">
        <v>14564.505788116858</v>
      </c>
      <c r="O17" s="68">
        <f t="shared" si="7"/>
        <v>1.2409552425472936</v>
      </c>
      <c r="P17" s="28">
        <f t="shared" si="8"/>
        <v>34.21937782672177</v>
      </c>
    </row>
    <row r="18" spans="1:16" ht="30" customHeight="1">
      <c r="A18" s="22" t="s">
        <v>35</v>
      </c>
      <c r="B18" s="29"/>
      <c r="C18" s="75">
        <v>182139.25899925505</v>
      </c>
      <c r="D18" s="28">
        <f t="shared" si="0"/>
        <v>16.310718393970273</v>
      </c>
      <c r="E18" s="76">
        <v>187934.6065144122</v>
      </c>
      <c r="F18" s="28">
        <f t="shared" si="1"/>
        <v>16.35248691986829</v>
      </c>
      <c r="G18" s="28">
        <f t="shared" si="2"/>
        <v>3.181822275438633</v>
      </c>
      <c r="H18" s="76">
        <v>187013.0041592471</v>
      </c>
      <c r="I18" s="68">
        <f t="shared" si="3"/>
        <v>17.364522446928614</v>
      </c>
      <c r="J18" s="28">
        <f t="shared" si="4"/>
        <v>-0.4903845929485269</v>
      </c>
      <c r="K18" s="76">
        <v>192113.43505408222</v>
      </c>
      <c r="L18" s="68">
        <f t="shared" si="5"/>
        <v>16.518833670847652</v>
      </c>
      <c r="M18" s="28">
        <f t="shared" si="6"/>
        <v>2.7273134923237516</v>
      </c>
      <c r="N18" s="76">
        <v>190098.62166629988</v>
      </c>
      <c r="O18" s="68">
        <f t="shared" si="7"/>
        <v>16.19717720530433</v>
      </c>
      <c r="P18" s="28">
        <f t="shared" si="8"/>
        <v>-1.0487623560607036</v>
      </c>
    </row>
    <row r="19" spans="1:16" ht="30" customHeight="1">
      <c r="A19" s="22" t="s">
        <v>36</v>
      </c>
      <c r="B19" s="29"/>
      <c r="C19" s="75">
        <v>52944.01400600955</v>
      </c>
      <c r="D19" s="28">
        <f t="shared" si="0"/>
        <v>4.741179402195612</v>
      </c>
      <c r="E19" s="76">
        <v>50834.56154475188</v>
      </c>
      <c r="F19" s="28">
        <f t="shared" si="1"/>
        <v>4.423195483552662</v>
      </c>
      <c r="G19" s="28">
        <f t="shared" si="2"/>
        <v>-3.9843077652144636</v>
      </c>
      <c r="H19" s="76">
        <v>50735.30942040544</v>
      </c>
      <c r="I19" s="68">
        <f t="shared" si="3"/>
        <v>4.710872504525441</v>
      </c>
      <c r="J19" s="28">
        <f t="shared" si="4"/>
        <v>-0.19524536325362069</v>
      </c>
      <c r="K19" s="76">
        <v>49194.54595997812</v>
      </c>
      <c r="L19" s="68">
        <f t="shared" si="5"/>
        <v>4.2299827807304675</v>
      </c>
      <c r="M19" s="28">
        <f t="shared" si="6"/>
        <v>-3.0368661944291606</v>
      </c>
      <c r="N19" s="76">
        <v>45607.16212521792</v>
      </c>
      <c r="O19" s="68">
        <f t="shared" si="7"/>
        <v>3.8859160592438666</v>
      </c>
      <c r="P19" s="28">
        <f t="shared" si="8"/>
        <v>-7.292238935752534</v>
      </c>
    </row>
    <row r="20" spans="1:16" ht="30" customHeight="1">
      <c r="A20" s="22" t="s">
        <v>37</v>
      </c>
      <c r="B20" s="29"/>
      <c r="C20" s="75">
        <v>153281.36565718258</v>
      </c>
      <c r="D20" s="28">
        <f t="shared" si="0"/>
        <v>13.726470635788173</v>
      </c>
      <c r="E20" s="76">
        <v>154058.1465556175</v>
      </c>
      <c r="F20" s="28">
        <f t="shared" si="1"/>
        <v>13.404842637413319</v>
      </c>
      <c r="G20" s="28">
        <f t="shared" si="2"/>
        <v>0.5067679917285013</v>
      </c>
      <c r="H20" s="76">
        <v>154083.55015965016</v>
      </c>
      <c r="I20" s="68">
        <f t="shared" si="3"/>
        <v>14.306958371575885</v>
      </c>
      <c r="J20" s="28">
        <f t="shared" si="4"/>
        <v>0.01648962070530641</v>
      </c>
      <c r="K20" s="76">
        <v>153091.02334725554</v>
      </c>
      <c r="L20" s="68">
        <f t="shared" si="5"/>
        <v>13.163499733692529</v>
      </c>
      <c r="M20" s="28">
        <f t="shared" si="6"/>
        <v>-0.6441484580062125</v>
      </c>
      <c r="N20" s="76">
        <v>153704.68295334745</v>
      </c>
      <c r="O20" s="68">
        <f t="shared" si="7"/>
        <v>13.096265324062761</v>
      </c>
      <c r="P20" s="28">
        <f t="shared" si="8"/>
        <v>0.40084623688219145</v>
      </c>
    </row>
    <row r="21" spans="1:16" ht="30" customHeight="1">
      <c r="A21" s="22" t="s">
        <v>108</v>
      </c>
      <c r="B21" s="29"/>
      <c r="C21" s="75">
        <v>35277.621127020655</v>
      </c>
      <c r="D21" s="28">
        <f t="shared" si="0"/>
        <v>3.1591395889799</v>
      </c>
      <c r="E21" s="76">
        <v>37306.11686393206</v>
      </c>
      <c r="F21" s="28">
        <f t="shared" si="1"/>
        <v>3.2460641462632585</v>
      </c>
      <c r="G21" s="28">
        <f t="shared" si="2"/>
        <v>5.750092189061163</v>
      </c>
      <c r="H21" s="76">
        <v>35199.23822246551</v>
      </c>
      <c r="I21" s="68">
        <f t="shared" si="3"/>
        <v>3.2683179705958834</v>
      </c>
      <c r="J21" s="28">
        <f t="shared" si="4"/>
        <v>-5.6475420616706</v>
      </c>
      <c r="K21" s="76">
        <v>33691.00889458512</v>
      </c>
      <c r="L21" s="68">
        <f t="shared" si="5"/>
        <v>2.89691437757088</v>
      </c>
      <c r="M21" s="28">
        <f t="shared" si="6"/>
        <v>-4.284835138613261</v>
      </c>
      <c r="N21" s="76">
        <v>32535.321678967528</v>
      </c>
      <c r="O21" s="68">
        <f t="shared" si="7"/>
        <v>2.772141986336339</v>
      </c>
      <c r="P21" s="28">
        <f t="shared" si="8"/>
        <v>-3.4302541049856567</v>
      </c>
    </row>
    <row r="22" spans="1:16" ht="30" customHeight="1">
      <c r="A22" s="22" t="s">
        <v>109</v>
      </c>
      <c r="B22" s="29"/>
      <c r="C22" s="75">
        <v>50190.039926197176</v>
      </c>
      <c r="D22" s="28">
        <f>SUM(C22/$C$25*100)</f>
        <v>4.494558789336432</v>
      </c>
      <c r="E22" s="76">
        <v>50113.968763261</v>
      </c>
      <c r="F22" s="28">
        <f>SUM(E22/$E$25*100)</f>
        <v>4.36049556759558</v>
      </c>
      <c r="G22" s="28">
        <f>(E22-C22)/C22*100</f>
        <v>-0.15156625308136037</v>
      </c>
      <c r="H22" s="76">
        <v>49965.68707584718</v>
      </c>
      <c r="I22" s="68">
        <f>H22/H$25*100</f>
        <v>4.639411567689413</v>
      </c>
      <c r="J22" s="28">
        <f>(H22-E22)/E22*100</f>
        <v>-0.29588893291271146</v>
      </c>
      <c r="K22" s="76">
        <v>49974.91621153598</v>
      </c>
      <c r="L22" s="68">
        <f>K22/K$25*100</f>
        <v>4.297082754157796</v>
      </c>
      <c r="M22" s="28">
        <f>(K22-H22)/H22*100</f>
        <v>0.018470947221824588</v>
      </c>
      <c r="N22" s="76">
        <v>49609.505774094716</v>
      </c>
      <c r="O22" s="68">
        <f>N22/N$25*100</f>
        <v>4.226932047414359</v>
      </c>
      <c r="P22" s="28">
        <f>(N22-K22)/K22*100</f>
        <v>-0.7311876940314188</v>
      </c>
    </row>
    <row r="23" spans="1:16" ht="30" customHeight="1">
      <c r="A23" s="22" t="s">
        <v>110</v>
      </c>
      <c r="B23" s="30"/>
      <c r="C23" s="75">
        <v>248047.72851893524</v>
      </c>
      <c r="D23" s="28">
        <f t="shared" si="0"/>
        <v>22.21287530412589</v>
      </c>
      <c r="E23" s="76">
        <v>244717.33942923544</v>
      </c>
      <c r="F23" s="28">
        <f t="shared" si="1"/>
        <v>21.29324218833884</v>
      </c>
      <c r="G23" s="28">
        <f t="shared" si="2"/>
        <v>-1.3426404303660346</v>
      </c>
      <c r="H23" s="76">
        <v>258001.91781115838</v>
      </c>
      <c r="I23" s="68">
        <f t="shared" si="3"/>
        <v>23.955981635199926</v>
      </c>
      <c r="J23" s="28">
        <f t="shared" si="4"/>
        <v>5.428539887245882</v>
      </c>
      <c r="K23" s="76">
        <v>269393.4497917614</v>
      </c>
      <c r="L23" s="68">
        <f t="shared" si="5"/>
        <v>23.163739630563622</v>
      </c>
      <c r="M23" s="28">
        <f t="shared" si="6"/>
        <v>4.41528965259124</v>
      </c>
      <c r="N23" s="76">
        <v>278813.489689713</v>
      </c>
      <c r="O23" s="68">
        <f t="shared" si="7"/>
        <v>23.756045468130583</v>
      </c>
      <c r="P23" s="28">
        <f t="shared" si="8"/>
        <v>3.4967590731078246</v>
      </c>
    </row>
    <row r="24" spans="1:16" ht="30" customHeight="1">
      <c r="A24" s="22"/>
      <c r="B24" s="30"/>
      <c r="C24" s="69"/>
      <c r="E24" s="70"/>
      <c r="F24" s="44"/>
      <c r="G24" s="28"/>
      <c r="H24" s="70"/>
      <c r="I24" s="68"/>
      <c r="J24" s="28"/>
      <c r="K24" s="70"/>
      <c r="L24" s="68"/>
      <c r="M24" s="28"/>
      <c r="N24" s="70"/>
      <c r="O24" s="68"/>
      <c r="P24" s="28"/>
    </row>
    <row r="25" spans="1:16" ht="30" customHeight="1">
      <c r="A25" s="32" t="s">
        <v>26</v>
      </c>
      <c r="B25" s="33"/>
      <c r="C25" s="71">
        <f>SUM(C6,C11,C16)</f>
        <v>1116684.4684571838</v>
      </c>
      <c r="D25" s="72">
        <f t="shared" si="0"/>
        <v>100</v>
      </c>
      <c r="E25" s="73">
        <f>SUM(E6,E11,E16)</f>
        <v>1149272.3243586358</v>
      </c>
      <c r="F25" s="72">
        <f t="shared" si="1"/>
        <v>100</v>
      </c>
      <c r="G25" s="72">
        <f t="shared" si="2"/>
        <v>2.9182689311041945</v>
      </c>
      <c r="H25" s="73">
        <f>SUM(H6,H11,H16)</f>
        <v>1076983.2843420662</v>
      </c>
      <c r="I25" s="74">
        <f>SUM(I6,I11,I16)</f>
        <v>100</v>
      </c>
      <c r="J25" s="72">
        <f t="shared" si="4"/>
        <v>-6.289983538663159</v>
      </c>
      <c r="K25" s="73">
        <f>SUM(K6,K11,K16)</f>
        <v>1162996.364526165</v>
      </c>
      <c r="L25" s="74">
        <f t="shared" si="5"/>
        <v>100</v>
      </c>
      <c r="M25" s="72">
        <f t="shared" si="6"/>
        <v>7.986482374853623</v>
      </c>
      <c r="N25" s="73">
        <f>SUM(N6,N11,N16)</f>
        <v>1173652.7868821824</v>
      </c>
      <c r="O25" s="74">
        <f t="shared" si="7"/>
        <v>100</v>
      </c>
      <c r="P25" s="28">
        <f t="shared" si="8"/>
        <v>0.9162902551599208</v>
      </c>
    </row>
    <row r="26" spans="1:16" ht="18" customHeight="1">
      <c r="A26" s="20" t="s">
        <v>41</v>
      </c>
      <c r="J26" s="28"/>
      <c r="P26" s="52"/>
    </row>
    <row r="27" s="8" customFormat="1" ht="18" customHeight="1">
      <c r="A27" s="18" t="s">
        <v>124</v>
      </c>
    </row>
  </sheetData>
  <sheetProtection/>
  <mergeCells count="1">
    <mergeCell ref="A3:B4"/>
  </mergeCells>
  <printOptions horizontalCentered="1"/>
  <pageMargins left="0.7086614173228347" right="0.7086614173228347" top="0.7480314960629921" bottom="0.7480314960629921" header="0.5118110236220472" footer="0.5118110236220472"/>
  <pageSetup horizontalDpi="360" verticalDpi="360" orientation="portrait" paperSize="9" r:id="rId1"/>
  <colBreaks count="1" manualBreakCount="1">
    <brk id="7" max="65535" man="1"/>
  </colBreaks>
  <ignoredErrors>
    <ignoredError sqref="D11 D16 D25 J2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P119"/>
  <sheetViews>
    <sheetView showGridLines="0" view="pageBreakPreview" zoomScale="55" zoomScaleNormal="85" zoomScaleSheetLayoutView="55" workbookViewId="0" topLeftCell="A1">
      <selection activeCell="A38" sqref="A38"/>
    </sheetView>
  </sheetViews>
  <sheetFormatPr defaultColWidth="9.00390625" defaultRowHeight="16.5" customHeight="1"/>
  <cols>
    <col min="1" max="1" width="36.625" style="8" customWidth="1"/>
    <col min="2" max="2" width="10.625" style="8" customWidth="1"/>
    <col min="3" max="3" width="8.125" style="41" customWidth="1"/>
    <col min="4" max="4" width="10.625" style="8" customWidth="1"/>
    <col min="5" max="5" width="8.125" style="41" customWidth="1"/>
    <col min="6" max="6" width="8.625" style="41" customWidth="1"/>
    <col min="7" max="7" width="10.375" style="8" customWidth="1"/>
    <col min="8" max="8" width="7.625" style="41" customWidth="1"/>
    <col min="9" max="9" width="8.375" style="41" customWidth="1"/>
    <col min="10" max="10" width="10.375" style="8" customWidth="1"/>
    <col min="11" max="11" width="7.625" style="41" customWidth="1"/>
    <col min="12" max="12" width="8.375" style="41" customWidth="1"/>
    <col min="13" max="13" width="10.375" style="8" customWidth="1"/>
    <col min="14" max="14" width="7.625" style="41" customWidth="1"/>
    <col min="15" max="15" width="8.375" style="41" customWidth="1"/>
    <col min="16" max="16384" width="9.00390625" style="8" customWidth="1"/>
  </cols>
  <sheetData>
    <row r="1" ht="16.5" customHeight="1">
      <c r="A1" s="7" t="s">
        <v>39</v>
      </c>
    </row>
    <row r="2" spans="1:15" ht="3.75" customHeight="1" thickBot="1">
      <c r="A2" s="9"/>
      <c r="B2" s="9"/>
      <c r="C2" s="43"/>
      <c r="D2" s="9"/>
      <c r="E2" s="43"/>
      <c r="F2" s="43"/>
      <c r="G2" s="9"/>
      <c r="H2" s="43"/>
      <c r="I2" s="43"/>
      <c r="J2" s="9"/>
      <c r="K2" s="43"/>
      <c r="L2" s="43"/>
      <c r="M2" s="9"/>
      <c r="N2" s="43"/>
      <c r="O2" s="43"/>
    </row>
    <row r="3" spans="1:15" ht="16.5" customHeight="1">
      <c r="A3" s="100" t="s">
        <v>83</v>
      </c>
      <c r="B3" s="110" t="s">
        <v>93</v>
      </c>
      <c r="C3" s="111"/>
      <c r="D3" s="109" t="s">
        <v>94</v>
      </c>
      <c r="E3" s="110"/>
      <c r="F3" s="110"/>
      <c r="G3" s="110" t="s">
        <v>95</v>
      </c>
      <c r="H3" s="110"/>
      <c r="I3" s="111"/>
      <c r="J3" s="109" t="s">
        <v>96</v>
      </c>
      <c r="K3" s="110"/>
      <c r="L3" s="111"/>
      <c r="M3" s="109" t="s">
        <v>97</v>
      </c>
      <c r="N3" s="110"/>
      <c r="O3" s="110"/>
    </row>
    <row r="4" spans="1:15" ht="33" customHeight="1">
      <c r="A4" s="101"/>
      <c r="B4" s="55" t="s">
        <v>5</v>
      </c>
      <c r="C4" s="58" t="s">
        <v>6</v>
      </c>
      <c r="D4" s="55" t="s">
        <v>5</v>
      </c>
      <c r="E4" s="58" t="s">
        <v>6</v>
      </c>
      <c r="F4" s="56" t="s">
        <v>71</v>
      </c>
      <c r="G4" s="66" t="s">
        <v>5</v>
      </c>
      <c r="H4" s="58" t="s">
        <v>6</v>
      </c>
      <c r="I4" s="56" t="s">
        <v>71</v>
      </c>
      <c r="J4" s="55" t="s">
        <v>5</v>
      </c>
      <c r="K4" s="58" t="s">
        <v>6</v>
      </c>
      <c r="L4" s="56" t="s">
        <v>71</v>
      </c>
      <c r="M4" s="55" t="s">
        <v>5</v>
      </c>
      <c r="N4" s="58" t="s">
        <v>6</v>
      </c>
      <c r="O4" s="56" t="s">
        <v>71</v>
      </c>
    </row>
    <row r="5" spans="1:16" ht="17.25" customHeight="1">
      <c r="A5" s="57"/>
      <c r="B5" s="13" t="s">
        <v>20</v>
      </c>
      <c r="C5" s="54" t="s">
        <v>7</v>
      </c>
      <c r="D5" s="53" t="s">
        <v>20</v>
      </c>
      <c r="E5" s="54" t="s">
        <v>7</v>
      </c>
      <c r="F5" s="54" t="s">
        <v>7</v>
      </c>
      <c r="G5" s="53" t="s">
        <v>20</v>
      </c>
      <c r="H5" s="54" t="s">
        <v>7</v>
      </c>
      <c r="I5" s="54" t="s">
        <v>7</v>
      </c>
      <c r="J5" s="53" t="s">
        <v>20</v>
      </c>
      <c r="K5" s="54" t="s">
        <v>7</v>
      </c>
      <c r="L5" s="54" t="s">
        <v>7</v>
      </c>
      <c r="M5" s="53" t="s">
        <v>20</v>
      </c>
      <c r="N5" s="54" t="s">
        <v>7</v>
      </c>
      <c r="O5" s="54" t="s">
        <v>7</v>
      </c>
      <c r="P5" s="37"/>
    </row>
    <row r="6" spans="1:16" ht="17.25" customHeight="1">
      <c r="A6" s="85" t="s">
        <v>47</v>
      </c>
      <c r="B6" s="87">
        <v>3560361.739284454</v>
      </c>
      <c r="C6" s="78">
        <f>B6/$B$41*100</f>
        <v>62.32386556191334</v>
      </c>
      <c r="D6" s="88">
        <v>3628217.5424348074</v>
      </c>
      <c r="E6" s="78">
        <f>D6/D$41*100</f>
        <v>63.41923273503205</v>
      </c>
      <c r="F6" s="79">
        <f>(D6-B6)/B6*100</f>
        <v>1.9058682268614326</v>
      </c>
      <c r="G6" s="88">
        <v>3549050.264305497</v>
      </c>
      <c r="H6" s="78">
        <f>G6/G$41*100</f>
        <v>61.639690619524536</v>
      </c>
      <c r="I6" s="79">
        <f>(G6-D6)/D6*100</f>
        <v>-2.1819881857520356</v>
      </c>
      <c r="J6" s="88">
        <v>3578095.083291649</v>
      </c>
      <c r="K6" s="78">
        <f>J6/J$41*100</f>
        <v>59.15189233867356</v>
      </c>
      <c r="L6" s="79">
        <f>(J6-G6)/G6*100</f>
        <v>0.8183828580358392</v>
      </c>
      <c r="M6" s="88">
        <v>3618839.5674083317</v>
      </c>
      <c r="N6" s="78">
        <f aca="true" t="shared" si="0" ref="N6:N39">M6/M$41*100</f>
        <v>59.2375654017394</v>
      </c>
      <c r="O6" s="79">
        <f>(M6-J6)/J6*100</f>
        <v>1.1387199939695318</v>
      </c>
      <c r="P6" s="37"/>
    </row>
    <row r="7" spans="1:15" ht="17.25" customHeight="1">
      <c r="A7" s="60" t="s">
        <v>48</v>
      </c>
      <c r="B7" s="88">
        <v>3068585.2060229015</v>
      </c>
      <c r="C7" s="78">
        <f aca="true" t="shared" si="1" ref="C7:C41">B7/$B$41*100</f>
        <v>53.71535418305087</v>
      </c>
      <c r="D7" s="88">
        <v>3100985.2310456103</v>
      </c>
      <c r="E7" s="78">
        <f aca="true" t="shared" si="2" ref="E7:E39">D7/D$41*100</f>
        <v>54.20350400037027</v>
      </c>
      <c r="F7" s="79">
        <f>(D7-B7)/B7*100</f>
        <v>1.0558619965681673</v>
      </c>
      <c r="G7" s="88">
        <v>3019119.725106185</v>
      </c>
      <c r="H7" s="78">
        <f aca="true" t="shared" si="3" ref="H7:H39">G7/G$41*100</f>
        <v>52.43588902375438</v>
      </c>
      <c r="I7" s="79">
        <f aca="true" t="shared" si="4" ref="I7:I41">(G7-D7)/D7*100</f>
        <v>-2.6399837419355103</v>
      </c>
      <c r="J7" s="88">
        <v>3053108.229451279</v>
      </c>
      <c r="K7" s="78">
        <f aca="true" t="shared" si="5" ref="K7:K39">J7/J$41*100</f>
        <v>50.4729821547059</v>
      </c>
      <c r="L7" s="79">
        <f aca="true" t="shared" si="6" ref="L7:L41">(J7-G7)/G7*100</f>
        <v>1.125775306704636</v>
      </c>
      <c r="M7" s="88">
        <v>3092264.656721116</v>
      </c>
      <c r="N7" s="78">
        <f t="shared" si="0"/>
        <v>50.61794711534816</v>
      </c>
      <c r="O7" s="79">
        <f aca="true" t="shared" si="7" ref="O7:O41">(M7-J7)/J7*100</f>
        <v>1.2825102920401314</v>
      </c>
    </row>
    <row r="8" spans="1:15" ht="17.25" customHeight="1">
      <c r="A8" s="60" t="s">
        <v>49</v>
      </c>
      <c r="B8" s="88">
        <v>491776.5332615522</v>
      </c>
      <c r="C8" s="78">
        <f t="shared" si="1"/>
        <v>8.608511378862465</v>
      </c>
      <c r="D8" s="88">
        <v>527232.311389197</v>
      </c>
      <c r="E8" s="78">
        <f t="shared" si="2"/>
        <v>9.215728734661772</v>
      </c>
      <c r="F8" s="79">
        <f>(D8-B8)/B8*100</f>
        <v>7.209733635010106</v>
      </c>
      <c r="G8" s="88">
        <v>529930.5391993123</v>
      </c>
      <c r="H8" s="78">
        <f t="shared" si="3"/>
        <v>9.203801595770157</v>
      </c>
      <c r="I8" s="79">
        <f t="shared" si="4"/>
        <v>0.5117720882860533</v>
      </c>
      <c r="J8" s="88">
        <v>524986.8538403697</v>
      </c>
      <c r="K8" s="78">
        <f t="shared" si="5"/>
        <v>8.67891018396766</v>
      </c>
      <c r="L8" s="79">
        <f t="shared" si="6"/>
        <v>-0.9328930856508407</v>
      </c>
      <c r="M8" s="88">
        <v>526574.9106872159</v>
      </c>
      <c r="N8" s="78">
        <f t="shared" si="0"/>
        <v>8.619618286391244</v>
      </c>
      <c r="O8" s="79">
        <f t="shared" si="7"/>
        <v>0.3024945930034661</v>
      </c>
    </row>
    <row r="9" spans="1:15" ht="17.25" customHeight="1">
      <c r="A9" s="60" t="s">
        <v>50</v>
      </c>
      <c r="B9" s="88">
        <v>384190.3250040832</v>
      </c>
      <c r="C9" s="78">
        <f t="shared" si="1"/>
        <v>6.725222861920339</v>
      </c>
      <c r="D9" s="88">
        <v>404135.55247503566</v>
      </c>
      <c r="E9" s="78">
        <f t="shared" si="2"/>
        <v>7.064065580178911</v>
      </c>
      <c r="F9" s="79">
        <f>(D9-B9)/B9*100</f>
        <v>5.191496550763077</v>
      </c>
      <c r="G9" s="88">
        <v>411042.0547266983</v>
      </c>
      <c r="H9" s="78">
        <f t="shared" si="3"/>
        <v>7.13895357859221</v>
      </c>
      <c r="I9" s="79">
        <f t="shared" si="4"/>
        <v>1.7089568609753265</v>
      </c>
      <c r="J9" s="88">
        <v>417393.97665650427</v>
      </c>
      <c r="K9" s="78">
        <f t="shared" si="5"/>
        <v>6.900220087858387</v>
      </c>
      <c r="L9" s="79">
        <f t="shared" si="6"/>
        <v>1.5453216664239715</v>
      </c>
      <c r="M9" s="88">
        <v>427719.69747880724</v>
      </c>
      <c r="N9" s="78">
        <f t="shared" si="0"/>
        <v>7.001435979975879</v>
      </c>
      <c r="O9" s="79">
        <f t="shared" si="7"/>
        <v>2.473854775053584</v>
      </c>
    </row>
    <row r="10" spans="1:15" ht="17.25" customHeight="1">
      <c r="A10" s="60" t="s">
        <v>51</v>
      </c>
      <c r="B10" s="88">
        <v>107586.208257469</v>
      </c>
      <c r="C10" s="78">
        <f t="shared" si="1"/>
        <v>1.8832885169421263</v>
      </c>
      <c r="D10" s="88">
        <v>123096.75891416134</v>
      </c>
      <c r="E10" s="78">
        <f t="shared" si="2"/>
        <v>2.1516631544828604</v>
      </c>
      <c r="F10" s="79">
        <f>(D10-B10)/B10*100</f>
        <v>14.4168577998152</v>
      </c>
      <c r="G10" s="88">
        <v>118888.48447261401</v>
      </c>
      <c r="H10" s="78">
        <f t="shared" si="3"/>
        <v>2.064848017177947</v>
      </c>
      <c r="I10" s="79">
        <f t="shared" si="4"/>
        <v>-3.4186720094571057</v>
      </c>
      <c r="J10" s="88">
        <v>107592.87718386548</v>
      </c>
      <c r="K10" s="78">
        <f t="shared" si="5"/>
        <v>1.7786900961092724</v>
      </c>
      <c r="L10" s="79">
        <f t="shared" si="6"/>
        <v>-9.501010412283017</v>
      </c>
      <c r="M10" s="88">
        <v>98855.21320840866</v>
      </c>
      <c r="N10" s="78">
        <f t="shared" si="0"/>
        <v>1.6181823064153662</v>
      </c>
      <c r="O10" s="79">
        <f t="shared" si="7"/>
        <v>-8.121043143520572</v>
      </c>
    </row>
    <row r="11" spans="1:15" ht="17.25" customHeight="1">
      <c r="A11" s="12"/>
      <c r="B11" s="80"/>
      <c r="C11" s="28"/>
      <c r="D11" s="80"/>
      <c r="E11" s="78"/>
      <c r="F11" s="79"/>
      <c r="G11" s="80"/>
      <c r="H11" s="78"/>
      <c r="I11" s="79"/>
      <c r="J11" s="80"/>
      <c r="K11" s="78"/>
      <c r="L11" s="79"/>
      <c r="M11" s="80"/>
      <c r="N11" s="78"/>
      <c r="O11" s="79"/>
    </row>
    <row r="12" spans="1:15" ht="17.25" customHeight="1">
      <c r="A12" s="86" t="s">
        <v>118</v>
      </c>
      <c r="B12" s="88">
        <v>355563.9647141284</v>
      </c>
      <c r="C12" s="78">
        <f t="shared" si="1"/>
        <v>6.224120569264931</v>
      </c>
      <c r="D12" s="88">
        <v>374055.12228336686</v>
      </c>
      <c r="E12" s="78">
        <f t="shared" si="2"/>
        <v>6.538276323943981</v>
      </c>
      <c r="F12" s="79">
        <f aca="true" t="shared" si="8" ref="F12:F41">(D12-B12)/B12*100</f>
        <v>5.200515070222385</v>
      </c>
      <c r="G12" s="88">
        <v>379928.7635418914</v>
      </c>
      <c r="H12" s="78">
        <f t="shared" si="3"/>
        <v>6.598579816610012</v>
      </c>
      <c r="I12" s="79">
        <f t="shared" si="4"/>
        <v>1.5702608809818563</v>
      </c>
      <c r="J12" s="88">
        <v>413273.3864572692</v>
      </c>
      <c r="K12" s="78">
        <f t="shared" si="5"/>
        <v>6.832099844498975</v>
      </c>
      <c r="L12" s="79">
        <f t="shared" si="6"/>
        <v>8.776546056824456</v>
      </c>
      <c r="M12" s="88">
        <v>434125.9164162915</v>
      </c>
      <c r="N12" s="78">
        <f t="shared" si="0"/>
        <v>7.106300759477241</v>
      </c>
      <c r="O12" s="79">
        <f t="shared" si="7"/>
        <v>5.045698717204566</v>
      </c>
    </row>
    <row r="13" spans="1:15" s="41" customFormat="1" ht="17.25" customHeight="1">
      <c r="A13" s="60" t="s">
        <v>52</v>
      </c>
      <c r="B13" s="88">
        <v>468827.6495505783</v>
      </c>
      <c r="C13" s="78">
        <f t="shared" si="1"/>
        <v>8.206792888458127</v>
      </c>
      <c r="D13" s="88">
        <v>489555.61355008965</v>
      </c>
      <c r="E13" s="78">
        <f t="shared" si="2"/>
        <v>8.55716092801853</v>
      </c>
      <c r="F13" s="79">
        <f t="shared" si="8"/>
        <v>4.421233265440148</v>
      </c>
      <c r="G13" s="88">
        <v>493045.0369100031</v>
      </c>
      <c r="H13" s="78">
        <f t="shared" si="3"/>
        <v>8.563176419980008</v>
      </c>
      <c r="I13" s="79">
        <f t="shared" si="4"/>
        <v>0.7127736386494187</v>
      </c>
      <c r="J13" s="88">
        <v>526876.9089311552</v>
      </c>
      <c r="K13" s="78">
        <f t="shared" si="5"/>
        <v>8.71015595375348</v>
      </c>
      <c r="L13" s="79">
        <f t="shared" si="6"/>
        <v>6.8618218394778285</v>
      </c>
      <c r="M13" s="88">
        <v>547482.2849232106</v>
      </c>
      <c r="N13" s="78">
        <f t="shared" si="0"/>
        <v>8.96185560462924</v>
      </c>
      <c r="O13" s="79">
        <f t="shared" si="7"/>
        <v>3.9108519737288043</v>
      </c>
    </row>
    <row r="14" spans="1:15" ht="17.25" customHeight="1">
      <c r="A14" s="60" t="s">
        <v>53</v>
      </c>
      <c r="B14" s="88">
        <v>113263.68483644993</v>
      </c>
      <c r="C14" s="78">
        <f t="shared" si="1"/>
        <v>1.9826723191931954</v>
      </c>
      <c r="D14" s="88">
        <v>115500.49126672276</v>
      </c>
      <c r="E14" s="78">
        <f t="shared" si="2"/>
        <v>2.0188846040745485</v>
      </c>
      <c r="F14" s="79">
        <f t="shared" si="8"/>
        <v>1.9748663779592956</v>
      </c>
      <c r="G14" s="88">
        <v>113116.2733681117</v>
      </c>
      <c r="H14" s="78">
        <f t="shared" si="3"/>
        <v>1.9645966033699964</v>
      </c>
      <c r="I14" s="79">
        <f t="shared" si="4"/>
        <v>-2.0642491408155523</v>
      </c>
      <c r="J14" s="88">
        <v>113603.52247388604</v>
      </c>
      <c r="K14" s="78">
        <f t="shared" si="5"/>
        <v>1.8780561092545052</v>
      </c>
      <c r="L14" s="79">
        <f t="shared" si="6"/>
        <v>0.4307506703201782</v>
      </c>
      <c r="M14" s="88">
        <v>113356.36850691911</v>
      </c>
      <c r="N14" s="78">
        <f t="shared" si="0"/>
        <v>1.855554845151999</v>
      </c>
      <c r="O14" s="79">
        <f t="shared" si="7"/>
        <v>-0.2175583657837214</v>
      </c>
    </row>
    <row r="15" spans="1:15" ht="17.25" customHeight="1">
      <c r="A15" s="60" t="s">
        <v>54</v>
      </c>
      <c r="B15" s="88">
        <v>-33527.20506821813</v>
      </c>
      <c r="C15" s="78">
        <f t="shared" si="1"/>
        <v>-0.58689121340751</v>
      </c>
      <c r="D15" s="88">
        <v>-38663.60340974474</v>
      </c>
      <c r="E15" s="78">
        <f t="shared" si="2"/>
        <v>-0.6758183693065144</v>
      </c>
      <c r="F15" s="79">
        <f t="shared" si="8"/>
        <v>15.3200910456912</v>
      </c>
      <c r="G15" s="88">
        <v>-41023.4716186306</v>
      </c>
      <c r="H15" s="78">
        <f t="shared" si="3"/>
        <v>-0.7124931771587812</v>
      </c>
      <c r="I15" s="79">
        <f t="shared" si="4"/>
        <v>6.10359097644552</v>
      </c>
      <c r="J15" s="88">
        <v>-27729.05208460313</v>
      </c>
      <c r="K15" s="78">
        <f t="shared" si="5"/>
        <v>-0.4584075787200711</v>
      </c>
      <c r="L15" s="79">
        <f t="shared" si="6"/>
        <v>-32.406861266197375</v>
      </c>
      <c r="M15" s="88">
        <v>-21633.175328547673</v>
      </c>
      <c r="N15" s="78">
        <f t="shared" si="0"/>
        <v>-0.3541181128650847</v>
      </c>
      <c r="O15" s="79">
        <f t="shared" si="7"/>
        <v>-21.98371851102786</v>
      </c>
    </row>
    <row r="16" spans="1:15" ht="17.25" customHeight="1">
      <c r="A16" s="60" t="s">
        <v>55</v>
      </c>
      <c r="B16" s="88">
        <v>73099.42237382734</v>
      </c>
      <c r="C16" s="78">
        <f t="shared" si="1"/>
        <v>1.279599913236779</v>
      </c>
      <c r="D16" s="88">
        <v>70287.08463688342</v>
      </c>
      <c r="E16" s="78">
        <f t="shared" si="2"/>
        <v>1.2285793028446832</v>
      </c>
      <c r="F16" s="79">
        <f t="shared" si="8"/>
        <v>-3.847277646821544</v>
      </c>
      <c r="G16" s="88">
        <v>67147.13051222338</v>
      </c>
      <c r="H16" s="78">
        <f t="shared" si="3"/>
        <v>1.1662073068926284</v>
      </c>
      <c r="I16" s="79">
        <f t="shared" si="4"/>
        <v>-4.467327306121243</v>
      </c>
      <c r="J16" s="88">
        <v>80715.97359638666</v>
      </c>
      <c r="K16" s="78">
        <f t="shared" si="5"/>
        <v>1.3343699563714233</v>
      </c>
      <c r="L16" s="79">
        <f t="shared" si="6"/>
        <v>20.207629098451534</v>
      </c>
      <c r="M16" s="88">
        <v>85812.15393059624</v>
      </c>
      <c r="N16" s="78">
        <f t="shared" si="0"/>
        <v>1.404677655928329</v>
      </c>
      <c r="O16" s="79">
        <f t="shared" si="7"/>
        <v>6.313719710168641</v>
      </c>
    </row>
    <row r="17" spans="1:15" ht="17.25" customHeight="1">
      <c r="A17" s="60" t="s">
        <v>56</v>
      </c>
      <c r="B17" s="88">
        <v>106626.62744204547</v>
      </c>
      <c r="C17" s="78">
        <f t="shared" si="1"/>
        <v>1.8664911266442892</v>
      </c>
      <c r="D17" s="88">
        <v>108950.68804662816</v>
      </c>
      <c r="E17" s="78">
        <f t="shared" si="2"/>
        <v>1.9043976721511975</v>
      </c>
      <c r="F17" s="79">
        <f t="shared" si="8"/>
        <v>2.179624977678186</v>
      </c>
      <c r="G17" s="88">
        <v>108170.60213085398</v>
      </c>
      <c r="H17" s="78">
        <f t="shared" si="3"/>
        <v>1.8787004840514094</v>
      </c>
      <c r="I17" s="79">
        <f t="shared" si="4"/>
        <v>-0.7159990723879803</v>
      </c>
      <c r="J17" s="88">
        <v>108445.02568098978</v>
      </c>
      <c r="K17" s="78">
        <f t="shared" si="5"/>
        <v>1.7927775350914943</v>
      </c>
      <c r="L17" s="79">
        <f t="shared" si="6"/>
        <v>0.2536951304050569</v>
      </c>
      <c r="M17" s="88">
        <v>107445.32925914391</v>
      </c>
      <c r="N17" s="78">
        <f t="shared" si="0"/>
        <v>1.7587957687934137</v>
      </c>
      <c r="O17" s="79">
        <f t="shared" si="7"/>
        <v>-0.9218462677916256</v>
      </c>
    </row>
    <row r="18" spans="1:15" ht="17.25" customHeight="1">
      <c r="A18" s="60" t="s">
        <v>57</v>
      </c>
      <c r="B18" s="88">
        <v>382882.5814983497</v>
      </c>
      <c r="C18" s="78">
        <f t="shared" si="1"/>
        <v>6.7023309098073</v>
      </c>
      <c r="D18" s="88">
        <v>408360.3626600289</v>
      </c>
      <c r="E18" s="78">
        <f t="shared" si="2"/>
        <v>7.137912921814225</v>
      </c>
      <c r="F18" s="79">
        <f t="shared" si="8"/>
        <v>6.654202200052028</v>
      </c>
      <c r="G18" s="88">
        <v>416749.41781249014</v>
      </c>
      <c r="H18" s="78">
        <f t="shared" si="3"/>
        <v>7.238078715928169</v>
      </c>
      <c r="I18" s="79">
        <f t="shared" si="4"/>
        <v>2.0543265016750265</v>
      </c>
      <c r="J18" s="88">
        <v>436769.3283437408</v>
      </c>
      <c r="K18" s="78">
        <f t="shared" si="5"/>
        <v>7.22052703620617</v>
      </c>
      <c r="L18" s="79">
        <f t="shared" si="6"/>
        <v>4.8038244747490655</v>
      </c>
      <c r="M18" s="88">
        <v>451215.83144539566</v>
      </c>
      <c r="N18" s="78">
        <f t="shared" si="0"/>
        <v>7.386049264595898</v>
      </c>
      <c r="O18" s="79">
        <f t="shared" si="7"/>
        <v>3.307581866253522</v>
      </c>
    </row>
    <row r="19" spans="1:15" ht="17.25" customHeight="1">
      <c r="A19" s="60" t="s">
        <v>58</v>
      </c>
      <c r="B19" s="88">
        <v>154851.5110493244</v>
      </c>
      <c r="C19" s="78">
        <f t="shared" si="1"/>
        <v>2.710664101967582</v>
      </c>
      <c r="D19" s="88">
        <v>155789.5575312596</v>
      </c>
      <c r="E19" s="78">
        <f t="shared" si="2"/>
        <v>2.723115163632762</v>
      </c>
      <c r="F19" s="79">
        <f t="shared" si="8"/>
        <v>0.6057716037632966</v>
      </c>
      <c r="G19" s="88">
        <v>155152.2306811825</v>
      </c>
      <c r="H19" s="78">
        <f t="shared" si="3"/>
        <v>2.6946745709133118</v>
      </c>
      <c r="I19" s="79">
        <f t="shared" si="4"/>
        <v>-0.409094717371687</v>
      </c>
      <c r="J19" s="88">
        <v>160700.35387507174</v>
      </c>
      <c r="K19" s="78">
        <f t="shared" si="5"/>
        <v>2.6566454523785996</v>
      </c>
      <c r="L19" s="79">
        <f t="shared" si="6"/>
        <v>3.575922285829013</v>
      </c>
      <c r="M19" s="88">
        <v>170257.01431010538</v>
      </c>
      <c r="N19" s="78">
        <f t="shared" si="0"/>
        <v>2.7869737888166894</v>
      </c>
      <c r="O19" s="79">
        <f t="shared" si="7"/>
        <v>5.946882010267991</v>
      </c>
    </row>
    <row r="20" spans="1:15" ht="17.25" customHeight="1">
      <c r="A20" s="60" t="s">
        <v>59</v>
      </c>
      <c r="B20" s="88">
        <v>160561.71595470046</v>
      </c>
      <c r="C20" s="78">
        <f t="shared" si="1"/>
        <v>2.810620811120725</v>
      </c>
      <c r="D20" s="88">
        <v>161501.2062676809</v>
      </c>
      <c r="E20" s="78">
        <f t="shared" si="2"/>
        <v>2.822951619490029</v>
      </c>
      <c r="F20" s="79">
        <f t="shared" si="8"/>
        <v>0.5851272250014379</v>
      </c>
      <c r="G20" s="88">
        <v>159577.07771911463</v>
      </c>
      <c r="H20" s="78">
        <f t="shared" si="3"/>
        <v>2.771525046997011</v>
      </c>
      <c r="I20" s="79">
        <f t="shared" si="4"/>
        <v>-1.1914019672256173</v>
      </c>
      <c r="J20" s="88">
        <v>165308.17034651226</v>
      </c>
      <c r="K20" s="78">
        <f t="shared" si="5"/>
        <v>2.73282036039258</v>
      </c>
      <c r="L20" s="79">
        <f t="shared" si="6"/>
        <v>3.591425980042956</v>
      </c>
      <c r="M20" s="88">
        <v>175530.85695394638</v>
      </c>
      <c r="N20" s="78">
        <f t="shared" si="0"/>
        <v>2.873302456532885</v>
      </c>
      <c r="O20" s="79">
        <f t="shared" si="7"/>
        <v>6.184017756657608</v>
      </c>
    </row>
    <row r="21" spans="1:15" ht="17.25" customHeight="1">
      <c r="A21" s="60" t="s">
        <v>60</v>
      </c>
      <c r="B21" s="88">
        <v>5710.204905376031</v>
      </c>
      <c r="C21" s="78">
        <f t="shared" si="1"/>
        <v>0.09995670915314281</v>
      </c>
      <c r="D21" s="88">
        <v>5711.648736421295</v>
      </c>
      <c r="E21" s="78">
        <f t="shared" si="2"/>
        <v>0.09983645585726685</v>
      </c>
      <c r="F21" s="79">
        <f t="shared" si="8"/>
        <v>0.02528510043317181</v>
      </c>
      <c r="G21" s="88">
        <v>4424.847037932137</v>
      </c>
      <c r="H21" s="78">
        <f t="shared" si="3"/>
        <v>0.07685047608369935</v>
      </c>
      <c r="I21" s="79">
        <f t="shared" si="4"/>
        <v>-22.52942640333691</v>
      </c>
      <c r="J21" s="88">
        <v>4607.816471440525</v>
      </c>
      <c r="K21" s="78">
        <f t="shared" si="5"/>
        <v>0.07617490801398033</v>
      </c>
      <c r="L21" s="79">
        <f t="shared" si="6"/>
        <v>4.1350453911711895</v>
      </c>
      <c r="M21" s="88">
        <v>5273.8426438409915</v>
      </c>
      <c r="N21" s="78">
        <f t="shared" si="0"/>
        <v>0.08632866771619506</v>
      </c>
      <c r="O21" s="79">
        <f t="shared" si="7"/>
        <v>14.45426866561483</v>
      </c>
    </row>
    <row r="22" spans="1:15" ht="17.25" customHeight="1">
      <c r="A22" s="60" t="s">
        <v>61</v>
      </c>
      <c r="B22" s="88">
        <v>56024.19703274773</v>
      </c>
      <c r="C22" s="78">
        <f t="shared" si="1"/>
        <v>0.9806993726387053</v>
      </c>
      <c r="D22" s="88">
        <v>72507.68280430675</v>
      </c>
      <c r="E22" s="78">
        <f t="shared" si="2"/>
        <v>1.2673941286768462</v>
      </c>
      <c r="F22" s="79">
        <f t="shared" si="8"/>
        <v>29.422083036592124</v>
      </c>
      <c r="G22" s="88">
        <v>73449.49745166952</v>
      </c>
      <c r="H22" s="78">
        <f t="shared" si="3"/>
        <v>1.2756664352192315</v>
      </c>
      <c r="I22" s="79">
        <f t="shared" si="4"/>
        <v>1.298917040149613</v>
      </c>
      <c r="J22" s="88">
        <v>79634.93385654571</v>
      </c>
      <c r="K22" s="78">
        <f t="shared" si="5"/>
        <v>1.3164985625665184</v>
      </c>
      <c r="L22" s="79">
        <f t="shared" si="6"/>
        <v>8.421346121457495</v>
      </c>
      <c r="M22" s="88">
        <v>82479.42513590933</v>
      </c>
      <c r="N22" s="78">
        <f t="shared" si="0"/>
        <v>1.3501234994745486</v>
      </c>
      <c r="O22" s="79">
        <f t="shared" si="7"/>
        <v>3.5719139096513612</v>
      </c>
    </row>
    <row r="23" spans="1:15" ht="17.25" customHeight="1">
      <c r="A23" s="60" t="s">
        <v>81</v>
      </c>
      <c r="B23" s="88">
        <v>95046.7908453554</v>
      </c>
      <c r="C23" s="78">
        <f t="shared" si="1"/>
        <v>1.6637869543918142</v>
      </c>
      <c r="D23" s="88">
        <v>96997.9461951327</v>
      </c>
      <c r="E23" s="78">
        <f t="shared" si="2"/>
        <v>1.6954703659916415</v>
      </c>
      <c r="F23" s="79">
        <f t="shared" si="8"/>
        <v>2.0528366422722253</v>
      </c>
      <c r="G23" s="88">
        <v>100577.69974160986</v>
      </c>
      <c r="H23" s="78">
        <f t="shared" si="3"/>
        <v>1.7468274139840736</v>
      </c>
      <c r="I23" s="79">
        <f t="shared" si="4"/>
        <v>3.690545714520288</v>
      </c>
      <c r="J23" s="88">
        <v>104327.52233593678</v>
      </c>
      <c r="K23" s="78">
        <f t="shared" si="5"/>
        <v>1.7247083225912376</v>
      </c>
      <c r="L23" s="79">
        <f t="shared" si="6"/>
        <v>3.728284305527408</v>
      </c>
      <c r="M23" s="88">
        <v>107324.768150604</v>
      </c>
      <c r="N23" s="78">
        <f t="shared" si="0"/>
        <v>1.7568222780047202</v>
      </c>
      <c r="O23" s="79">
        <f t="shared" si="7"/>
        <v>2.872919578225984</v>
      </c>
    </row>
    <row r="24" spans="1:15" ht="17.25" customHeight="1">
      <c r="A24" s="86" t="s">
        <v>62</v>
      </c>
      <c r="B24" s="88">
        <v>76960.08257092217</v>
      </c>
      <c r="C24" s="78">
        <f t="shared" si="1"/>
        <v>1.3471804808091978</v>
      </c>
      <c r="D24" s="88">
        <v>83065.1761293299</v>
      </c>
      <c r="E24" s="78">
        <f t="shared" si="2"/>
        <v>1.4519332635129767</v>
      </c>
      <c r="F24" s="79">
        <f t="shared" si="8"/>
        <v>7.9328053641075815</v>
      </c>
      <c r="G24" s="88">
        <v>87569.98993802826</v>
      </c>
      <c r="H24" s="78">
        <f t="shared" si="3"/>
        <v>1.5209102958115515</v>
      </c>
      <c r="I24" s="79">
        <f t="shared" si="4"/>
        <v>5.423227902008535</v>
      </c>
      <c r="J24" s="88">
        <v>92106.51827618657</v>
      </c>
      <c r="K24" s="78">
        <f t="shared" si="5"/>
        <v>1.5226746986698145</v>
      </c>
      <c r="L24" s="79">
        <f t="shared" si="6"/>
        <v>5.180460042725522</v>
      </c>
      <c r="M24" s="88">
        <v>91154.62384877696</v>
      </c>
      <c r="N24" s="78">
        <f t="shared" si="0"/>
        <v>1.49212969829994</v>
      </c>
      <c r="O24" s="79">
        <f t="shared" si="7"/>
        <v>-1.0334712952185479</v>
      </c>
    </row>
    <row r="25" spans="1:15" ht="17.25" customHeight="1">
      <c r="A25" s="60" t="s">
        <v>63</v>
      </c>
      <c r="B25" s="88">
        <v>6208.588283996807</v>
      </c>
      <c r="C25" s="78">
        <f t="shared" si="1"/>
        <v>0.10868087286514133</v>
      </c>
      <c r="D25" s="88">
        <v>4358.363033082705</v>
      </c>
      <c r="E25" s="78">
        <f t="shared" si="2"/>
        <v>0.0761817714362696</v>
      </c>
      <c r="F25" s="79">
        <f t="shared" si="8"/>
        <v>-29.80106211396274</v>
      </c>
      <c r="G25" s="88">
        <v>4202.817348031831</v>
      </c>
      <c r="H25" s="78">
        <f t="shared" si="3"/>
        <v>0.07299427784062319</v>
      </c>
      <c r="I25" s="79">
        <f t="shared" si="4"/>
        <v>-3.56890153184086</v>
      </c>
      <c r="J25" s="88">
        <v>4233.1101981315105</v>
      </c>
      <c r="K25" s="78">
        <f t="shared" si="5"/>
        <v>0.0699803870128754</v>
      </c>
      <c r="L25" s="79">
        <f t="shared" si="6"/>
        <v>0.7207748419965382</v>
      </c>
      <c r="M25" s="88">
        <v>4543.260299443562</v>
      </c>
      <c r="N25" s="78">
        <f t="shared" si="0"/>
        <v>0.07436960774642892</v>
      </c>
      <c r="O25" s="79">
        <f t="shared" si="7"/>
        <v>7.326766533244311</v>
      </c>
    </row>
    <row r="26" spans="1:15" ht="17.25" customHeight="1">
      <c r="A26" s="60" t="s">
        <v>55</v>
      </c>
      <c r="B26" s="88">
        <v>7135.440773025236</v>
      </c>
      <c r="C26" s="78">
        <f t="shared" si="1"/>
        <v>0.12490535626090492</v>
      </c>
      <c r="D26" s="88">
        <v>5196.517516756011</v>
      </c>
      <c r="E26" s="78">
        <f t="shared" si="2"/>
        <v>0.0908322475023538</v>
      </c>
      <c r="F26" s="79">
        <f t="shared" si="8"/>
        <v>-27.17313923477741</v>
      </c>
      <c r="G26" s="88">
        <v>4723.641547357404</v>
      </c>
      <c r="H26" s="78">
        <f t="shared" si="3"/>
        <v>0.08203992107551046</v>
      </c>
      <c r="I26" s="79">
        <f t="shared" si="4"/>
        <v>-9.099862896138282</v>
      </c>
      <c r="J26" s="88">
        <v>4783.790519587236</v>
      </c>
      <c r="K26" s="78">
        <f t="shared" si="5"/>
        <v>0.07908405316190606</v>
      </c>
      <c r="L26" s="79">
        <f t="shared" si="6"/>
        <v>1.2733602164093454</v>
      </c>
      <c r="M26" s="88">
        <v>5180.456903377775</v>
      </c>
      <c r="N26" s="78">
        <f t="shared" si="0"/>
        <v>0.08480001638881904</v>
      </c>
      <c r="O26" s="79">
        <f t="shared" si="7"/>
        <v>8.291884482951081</v>
      </c>
    </row>
    <row r="27" spans="1:15" ht="17.25" customHeight="1">
      <c r="A27" s="60" t="s">
        <v>56</v>
      </c>
      <c r="B27" s="88">
        <v>926.8524890284289</v>
      </c>
      <c r="C27" s="78">
        <f t="shared" si="1"/>
        <v>0.01622448339576358</v>
      </c>
      <c r="D27" s="88">
        <v>838.154483673306</v>
      </c>
      <c r="E27" s="78">
        <f t="shared" si="2"/>
        <v>0.014650476066084208</v>
      </c>
      <c r="F27" s="79">
        <f t="shared" si="8"/>
        <v>-9.569808184698338</v>
      </c>
      <c r="G27" s="88">
        <v>520.8241993255733</v>
      </c>
      <c r="H27" s="78">
        <f t="shared" si="3"/>
        <v>0.009045643234887275</v>
      </c>
      <c r="I27" s="79">
        <f t="shared" si="4"/>
        <v>-37.86059617040968</v>
      </c>
      <c r="J27" s="88">
        <v>550.6803214557257</v>
      </c>
      <c r="K27" s="78">
        <f t="shared" si="5"/>
        <v>0.009103666149030663</v>
      </c>
      <c r="L27" s="79">
        <f t="shared" si="6"/>
        <v>5.732475981111036</v>
      </c>
      <c r="M27" s="88">
        <v>637.1966039342128</v>
      </c>
      <c r="N27" s="78">
        <f t="shared" si="0"/>
        <v>0.010430408642390115</v>
      </c>
      <c r="O27" s="79">
        <f t="shared" si="7"/>
        <v>15.710799734005565</v>
      </c>
    </row>
    <row r="28" spans="1:15" ht="17.25" customHeight="1">
      <c r="A28" s="12"/>
      <c r="B28" s="81"/>
      <c r="C28" s="28"/>
      <c r="D28" s="81"/>
      <c r="E28" s="78"/>
      <c r="F28" s="79"/>
      <c r="G28" s="81"/>
      <c r="H28" s="78"/>
      <c r="I28" s="79"/>
      <c r="J28" s="81"/>
      <c r="K28" s="78"/>
      <c r="L28" s="79"/>
      <c r="M28" s="81"/>
      <c r="N28" s="78"/>
      <c r="O28" s="79"/>
    </row>
    <row r="29" spans="1:15" ht="17.25" customHeight="1">
      <c r="A29" s="86" t="s">
        <v>121</v>
      </c>
      <c r="B29" s="88">
        <v>1796752.2680497724</v>
      </c>
      <c r="C29" s="78">
        <f t="shared" si="1"/>
        <v>31.452013868821727</v>
      </c>
      <c r="D29" s="88">
        <v>1718732.4404581008</v>
      </c>
      <c r="E29" s="78">
        <f t="shared" si="2"/>
        <v>30.042490941023956</v>
      </c>
      <c r="F29" s="79">
        <f t="shared" si="8"/>
        <v>-4.3422696038311255</v>
      </c>
      <c r="G29" s="88">
        <v>1828756.334927658</v>
      </c>
      <c r="H29" s="78">
        <f t="shared" si="3"/>
        <v>31.761729563865458</v>
      </c>
      <c r="I29" s="79">
        <f t="shared" si="4"/>
        <v>6.401455623903404</v>
      </c>
      <c r="J29" s="88">
        <v>2057626.654202995</v>
      </c>
      <c r="K29" s="78">
        <f t="shared" si="5"/>
        <v>34.01600781682747</v>
      </c>
      <c r="L29" s="79">
        <f t="shared" si="6"/>
        <v>12.515080052170562</v>
      </c>
      <c r="M29" s="88">
        <v>2056062.7027086327</v>
      </c>
      <c r="N29" s="78">
        <f t="shared" si="0"/>
        <v>33.65613383878336</v>
      </c>
      <c r="O29" s="79">
        <f t="shared" si="7"/>
        <v>-0.07600754447691528</v>
      </c>
    </row>
    <row r="30" spans="1:15" ht="17.25" customHeight="1">
      <c r="A30" s="60" t="s">
        <v>64</v>
      </c>
      <c r="B30" s="88">
        <v>1221307.6374327787</v>
      </c>
      <c r="C30" s="78">
        <f t="shared" si="1"/>
        <v>21.378898712802165</v>
      </c>
      <c r="D30" s="88">
        <v>1150454.6504418978</v>
      </c>
      <c r="E30" s="78">
        <f t="shared" si="2"/>
        <v>20.109309977734235</v>
      </c>
      <c r="F30" s="79">
        <f t="shared" si="8"/>
        <v>-5.80140374294357</v>
      </c>
      <c r="G30" s="88">
        <v>1242474.2506561528</v>
      </c>
      <c r="H30" s="78">
        <f t="shared" si="3"/>
        <v>21.579217737046523</v>
      </c>
      <c r="I30" s="79">
        <f t="shared" si="4"/>
        <v>7.998542157129762</v>
      </c>
      <c r="J30" s="88">
        <v>1456482.612031156</v>
      </c>
      <c r="K30" s="78">
        <f t="shared" si="5"/>
        <v>24.07809201670526</v>
      </c>
      <c r="L30" s="79">
        <f t="shared" si="6"/>
        <v>17.224369942635427</v>
      </c>
      <c r="M30" s="88">
        <v>1471248.8567333205</v>
      </c>
      <c r="N30" s="78">
        <f t="shared" si="0"/>
        <v>24.0831898595024</v>
      </c>
      <c r="O30" s="79">
        <f t="shared" si="7"/>
        <v>1.013829109952236</v>
      </c>
    </row>
    <row r="31" spans="1:15" ht="17.25" customHeight="1">
      <c r="A31" s="60" t="s">
        <v>65</v>
      </c>
      <c r="B31" s="88">
        <v>1110410.3526439567</v>
      </c>
      <c r="C31" s="78">
        <f t="shared" si="1"/>
        <v>19.437650049190584</v>
      </c>
      <c r="D31" s="88">
        <v>1052054.5702367183</v>
      </c>
      <c r="E31" s="78">
        <f t="shared" si="2"/>
        <v>18.389331085980608</v>
      </c>
      <c r="F31" s="79">
        <f t="shared" si="8"/>
        <v>-5.255334865015407</v>
      </c>
      <c r="G31" s="88">
        <v>1139162.7618235387</v>
      </c>
      <c r="H31" s="78">
        <f t="shared" si="3"/>
        <v>19.784910039257138</v>
      </c>
      <c r="I31" s="79">
        <f t="shared" si="4"/>
        <v>8.279816850871203</v>
      </c>
      <c r="J31" s="88">
        <v>1354322.9762828944</v>
      </c>
      <c r="K31" s="78">
        <f t="shared" si="5"/>
        <v>22.389222482925263</v>
      </c>
      <c r="L31" s="79">
        <f t="shared" si="6"/>
        <v>18.887574424828763</v>
      </c>
      <c r="M31" s="88">
        <v>1378634.776157162</v>
      </c>
      <c r="N31" s="78">
        <f t="shared" si="0"/>
        <v>22.567169999251682</v>
      </c>
      <c r="O31" s="79">
        <f t="shared" si="7"/>
        <v>1.7951257048739038</v>
      </c>
    </row>
    <row r="32" spans="1:15" ht="17.25" customHeight="1">
      <c r="A32" s="60" t="s">
        <v>66</v>
      </c>
      <c r="B32" s="88">
        <v>110897.284788822</v>
      </c>
      <c r="C32" s="78">
        <f t="shared" si="1"/>
        <v>1.9412486636115833</v>
      </c>
      <c r="D32" s="88">
        <v>98400.08020517947</v>
      </c>
      <c r="E32" s="78">
        <f t="shared" si="2"/>
        <v>1.7199788917536294</v>
      </c>
      <c r="F32" s="79">
        <f t="shared" si="8"/>
        <v>-11.269170933662203</v>
      </c>
      <c r="G32" s="88">
        <v>103311.48883261415</v>
      </c>
      <c r="H32" s="78">
        <f t="shared" si="3"/>
        <v>1.7943076977893837</v>
      </c>
      <c r="I32" s="79">
        <f t="shared" si="4"/>
        <v>4.99126486197331</v>
      </c>
      <c r="J32" s="88">
        <v>102159.63574826154</v>
      </c>
      <c r="K32" s="78">
        <f t="shared" si="5"/>
        <v>1.6888695337799993</v>
      </c>
      <c r="L32" s="79">
        <f t="shared" si="6"/>
        <v>-1.114932228126969</v>
      </c>
      <c r="M32" s="88">
        <v>92614.08057615858</v>
      </c>
      <c r="N32" s="78">
        <f t="shared" si="0"/>
        <v>1.5160198602507204</v>
      </c>
      <c r="O32" s="79">
        <f t="shared" si="7"/>
        <v>-9.343763906544076</v>
      </c>
    </row>
    <row r="33" spans="1:15" ht="17.25" customHeight="1">
      <c r="A33" s="60" t="s">
        <v>67</v>
      </c>
      <c r="B33" s="88">
        <v>-25933.742323845952</v>
      </c>
      <c r="C33" s="78">
        <f t="shared" si="1"/>
        <v>-0.45396821684571637</v>
      </c>
      <c r="D33" s="88">
        <v>-22112.022655511777</v>
      </c>
      <c r="E33" s="78">
        <f t="shared" si="2"/>
        <v>-0.3865059067244175</v>
      </c>
      <c r="F33" s="79">
        <f t="shared" si="8"/>
        <v>-14.736475826013443</v>
      </c>
      <c r="G33" s="88">
        <v>-15085.822035530742</v>
      </c>
      <c r="H33" s="78">
        <f t="shared" si="3"/>
        <v>-0.26200964589417763</v>
      </c>
      <c r="I33" s="79">
        <f t="shared" si="4"/>
        <v>-31.77547675960635</v>
      </c>
      <c r="J33" s="88">
        <v>-14362.54119306626</v>
      </c>
      <c r="K33" s="78">
        <f t="shared" si="5"/>
        <v>-0.23743681221027277</v>
      </c>
      <c r="L33" s="79">
        <f t="shared" si="6"/>
        <v>-4.794441037160469</v>
      </c>
      <c r="M33" s="88">
        <v>-7865.370499022551</v>
      </c>
      <c r="N33" s="78">
        <f t="shared" si="0"/>
        <v>-0.1287499461266356</v>
      </c>
      <c r="O33" s="79">
        <f t="shared" si="7"/>
        <v>-45.23691599353128</v>
      </c>
    </row>
    <row r="34" spans="1:15" ht="17.25" customHeight="1">
      <c r="A34" s="60" t="s">
        <v>65</v>
      </c>
      <c r="B34" s="88">
        <v>-2142.5422335555068</v>
      </c>
      <c r="C34" s="78">
        <f t="shared" si="1"/>
        <v>-0.037505041314052405</v>
      </c>
      <c r="D34" s="88">
        <v>-911.905975405909</v>
      </c>
      <c r="E34" s="78">
        <f t="shared" si="2"/>
        <v>-0.01593961128580065</v>
      </c>
      <c r="F34" s="79">
        <f t="shared" si="8"/>
        <v>-57.438133021414515</v>
      </c>
      <c r="G34" s="88">
        <v>4189.994076778683</v>
      </c>
      <c r="H34" s="78">
        <f t="shared" si="3"/>
        <v>0.07277156404005408</v>
      </c>
      <c r="I34" s="79">
        <f t="shared" si="4"/>
        <v>-559.4765458043662</v>
      </c>
      <c r="J34" s="88">
        <v>3124.0472965608096</v>
      </c>
      <c r="K34" s="78">
        <f t="shared" si="5"/>
        <v>0.05164572350522603</v>
      </c>
      <c r="L34" s="79">
        <f t="shared" si="6"/>
        <v>-25.440293248275562</v>
      </c>
      <c r="M34" s="88">
        <v>2853.964278119698</v>
      </c>
      <c r="N34" s="78">
        <f t="shared" si="0"/>
        <v>0.046717156820637665</v>
      </c>
      <c r="O34" s="79">
        <f t="shared" si="7"/>
        <v>-8.645292238002915</v>
      </c>
    </row>
    <row r="35" spans="1:15" ht="17.25" customHeight="1">
      <c r="A35" s="60" t="s">
        <v>66</v>
      </c>
      <c r="B35" s="88">
        <v>-23791.200090290447</v>
      </c>
      <c r="C35" s="78">
        <f t="shared" si="1"/>
        <v>-0.416463175531664</v>
      </c>
      <c r="D35" s="88">
        <v>-21200.116680105868</v>
      </c>
      <c r="E35" s="78">
        <f t="shared" si="2"/>
        <v>-0.3705662954386168</v>
      </c>
      <c r="F35" s="79">
        <f t="shared" si="8"/>
        <v>-10.890931942697755</v>
      </c>
      <c r="G35" s="88">
        <v>-19275.816112309425</v>
      </c>
      <c r="H35" s="78">
        <f t="shared" si="3"/>
        <v>-0.33478120993423166</v>
      </c>
      <c r="I35" s="79">
        <f t="shared" si="4"/>
        <v>-9.07683951382306</v>
      </c>
      <c r="J35" s="88">
        <v>-17486.58848962707</v>
      </c>
      <c r="K35" s="78">
        <f t="shared" si="5"/>
        <v>-0.2890825357154988</v>
      </c>
      <c r="L35" s="79">
        <f t="shared" si="6"/>
        <v>-9.282240566404685</v>
      </c>
      <c r="M35" s="88">
        <v>-10719.334777142249</v>
      </c>
      <c r="N35" s="78">
        <f t="shared" si="0"/>
        <v>-0.17546710294727325</v>
      </c>
      <c r="O35" s="79">
        <f t="shared" si="7"/>
        <v>-38.699679565851916</v>
      </c>
    </row>
    <row r="36" spans="1:15" ht="17.25" customHeight="1">
      <c r="A36" s="60" t="s">
        <v>68</v>
      </c>
      <c r="B36" s="88">
        <v>601378.3729408395</v>
      </c>
      <c r="C36" s="78">
        <f t="shared" si="1"/>
        <v>10.527083372865272</v>
      </c>
      <c r="D36" s="88">
        <v>590389.8126717145</v>
      </c>
      <c r="E36" s="78">
        <f t="shared" si="2"/>
        <v>10.319686870014134</v>
      </c>
      <c r="F36" s="79">
        <f t="shared" si="8"/>
        <v>-1.8272290397456707</v>
      </c>
      <c r="G36" s="88">
        <v>601367.906307036</v>
      </c>
      <c r="H36" s="78">
        <f t="shared" si="3"/>
        <v>10.444521472713115</v>
      </c>
      <c r="I36" s="79">
        <f t="shared" si="4"/>
        <v>1.859465288813503</v>
      </c>
      <c r="J36" s="88">
        <v>615506.5833649051</v>
      </c>
      <c r="K36" s="78">
        <f t="shared" si="5"/>
        <v>10.175352612332476</v>
      </c>
      <c r="L36" s="79">
        <f t="shared" si="6"/>
        <v>2.3510860672119662</v>
      </c>
      <c r="M36" s="88">
        <v>592679.2164743346</v>
      </c>
      <c r="N36" s="78">
        <f t="shared" si="0"/>
        <v>9.701693925407595</v>
      </c>
      <c r="O36" s="79">
        <f t="shared" si="7"/>
        <v>-3.7087120605235215</v>
      </c>
    </row>
    <row r="37" spans="1:15" ht="17.25" customHeight="1">
      <c r="A37" s="60" t="s">
        <v>69</v>
      </c>
      <c r="B37" s="88">
        <v>13040.924225581562</v>
      </c>
      <c r="C37" s="78">
        <f t="shared" si="1"/>
        <v>0.22828040175535344</v>
      </c>
      <c r="D37" s="88">
        <v>9627.887682120914</v>
      </c>
      <c r="E37" s="78">
        <f t="shared" si="2"/>
        <v>0.16829014316749608</v>
      </c>
      <c r="F37" s="79">
        <f t="shared" si="8"/>
        <v>-26.171738171482577</v>
      </c>
      <c r="G37" s="88">
        <v>20327.702483670517</v>
      </c>
      <c r="H37" s="78">
        <f t="shared" si="3"/>
        <v>0.3530503088956351</v>
      </c>
      <c r="I37" s="79">
        <f t="shared" si="4"/>
        <v>111.13356485679896</v>
      </c>
      <c r="J37" s="88">
        <v>19423.751849790184</v>
      </c>
      <c r="K37" s="78">
        <f t="shared" si="5"/>
        <v>0.32110708393331144</v>
      </c>
      <c r="L37" s="79">
        <f t="shared" si="6"/>
        <v>-4.446890319289587</v>
      </c>
      <c r="M37" s="88">
        <v>12765.17444695485</v>
      </c>
      <c r="N37" s="78">
        <f t="shared" si="0"/>
        <v>0.20895589375564522</v>
      </c>
      <c r="O37" s="79">
        <f t="shared" si="7"/>
        <v>-34.280593442132854</v>
      </c>
    </row>
    <row r="38" spans="1:15" ht="17.25" customHeight="1">
      <c r="A38" s="60" t="s">
        <v>122</v>
      </c>
      <c r="B38" s="88">
        <v>137877.71414547213</v>
      </c>
      <c r="C38" s="78">
        <f t="shared" si="1"/>
        <v>2.4135390585658074</v>
      </c>
      <c r="D38" s="88">
        <v>132113.1505134472</v>
      </c>
      <c r="E38" s="78">
        <f t="shared" si="2"/>
        <v>2.3092646848700293</v>
      </c>
      <c r="F38" s="79">
        <f t="shared" si="8"/>
        <v>-4.180924863566303</v>
      </c>
      <c r="G38" s="88">
        <v>126813.95397167819</v>
      </c>
      <c r="H38" s="78">
        <f t="shared" si="3"/>
        <v>2.2024970927208063</v>
      </c>
      <c r="I38" s="79">
        <f t="shared" si="4"/>
        <v>-4.011104512438102</v>
      </c>
      <c r="J38" s="88">
        <v>147465.7001842381</v>
      </c>
      <c r="K38" s="78">
        <f t="shared" si="5"/>
        <v>2.437854505789322</v>
      </c>
      <c r="L38" s="79">
        <f t="shared" si="6"/>
        <v>16.28507397314664</v>
      </c>
      <c r="M38" s="88">
        <v>136133.35054466125</v>
      </c>
      <c r="N38" s="78">
        <f t="shared" si="0"/>
        <v>2.2283961767397584</v>
      </c>
      <c r="O38" s="79">
        <f t="shared" si="7"/>
        <v>-7.684735925315953</v>
      </c>
    </row>
    <row r="39" spans="1:15" ht="17.25" customHeight="1">
      <c r="A39" s="60" t="s">
        <v>70</v>
      </c>
      <c r="B39" s="88">
        <v>450459.7345697858</v>
      </c>
      <c r="C39" s="78">
        <f t="shared" si="1"/>
        <v>7.885263912544113</v>
      </c>
      <c r="D39" s="88">
        <v>448648.7744761464</v>
      </c>
      <c r="E39" s="78">
        <f t="shared" si="2"/>
        <v>7.84213204197661</v>
      </c>
      <c r="F39" s="79">
        <f t="shared" si="8"/>
        <v>-0.4020248547562214</v>
      </c>
      <c r="G39" s="88">
        <v>454226.2498516874</v>
      </c>
      <c r="H39" s="78">
        <f t="shared" si="3"/>
        <v>7.888974071096673</v>
      </c>
      <c r="I39" s="79">
        <f t="shared" si="4"/>
        <v>1.243171873600551</v>
      </c>
      <c r="J39" s="88">
        <v>448617.13133087684</v>
      </c>
      <c r="K39" s="78">
        <f t="shared" si="5"/>
        <v>7.416391022609843</v>
      </c>
      <c r="L39" s="79">
        <f t="shared" si="6"/>
        <v>-1.2348732647314047</v>
      </c>
      <c r="M39" s="88">
        <v>443780.69148271845</v>
      </c>
      <c r="N39" s="78">
        <f t="shared" si="0"/>
        <v>7.26434185491219</v>
      </c>
      <c r="O39" s="79">
        <f t="shared" si="7"/>
        <v>-1.0780773872389826</v>
      </c>
    </row>
    <row r="40" spans="1:15" ht="17.25" customHeight="1">
      <c r="A40" s="12"/>
      <c r="B40" s="80"/>
      <c r="C40" s="28"/>
      <c r="D40" s="80"/>
      <c r="E40" s="28"/>
      <c r="F40" s="79"/>
      <c r="G40" s="80"/>
      <c r="H40" s="28"/>
      <c r="I40" s="79"/>
      <c r="J40" s="80"/>
      <c r="K40" s="28"/>
      <c r="L40" s="79"/>
      <c r="M40" s="80"/>
      <c r="N40" s="28"/>
      <c r="O40" s="79"/>
    </row>
    <row r="41" spans="1:15" ht="17.25" customHeight="1">
      <c r="A41" s="17" t="s">
        <v>19</v>
      </c>
      <c r="B41" s="82">
        <f>SUM(B6,B12,B29)</f>
        <v>5712677.972048355</v>
      </c>
      <c r="C41" s="78">
        <f t="shared" si="1"/>
        <v>100</v>
      </c>
      <c r="D41" s="82">
        <f>SUM(D6,D12,D29)</f>
        <v>5721005.105176276</v>
      </c>
      <c r="E41" s="83">
        <v>100</v>
      </c>
      <c r="F41" s="84">
        <f t="shared" si="8"/>
        <v>0.1457658416711791</v>
      </c>
      <c r="G41" s="82">
        <f>SUM(G6,G12,G29)</f>
        <v>5757735.362775046</v>
      </c>
      <c r="H41" s="83">
        <v>100</v>
      </c>
      <c r="I41" s="84">
        <f t="shared" si="4"/>
        <v>0.6420245555372398</v>
      </c>
      <c r="J41" s="82">
        <f>SUM(J6,J12,J29)</f>
        <v>6048995.123951913</v>
      </c>
      <c r="K41" s="83">
        <v>100</v>
      </c>
      <c r="L41" s="84">
        <f t="shared" si="6"/>
        <v>5.058581939349302</v>
      </c>
      <c r="M41" s="82">
        <f>SUM(M6,M12,M29)</f>
        <v>6109028.1865332555</v>
      </c>
      <c r="N41" s="83">
        <v>100</v>
      </c>
      <c r="O41" s="84">
        <f t="shared" si="7"/>
        <v>0.9924468668131776</v>
      </c>
    </row>
    <row r="42" spans="1:14" ht="17.25" customHeight="1">
      <c r="A42" s="77" t="s">
        <v>43</v>
      </c>
      <c r="B42" s="37"/>
      <c r="C42" s="59"/>
      <c r="D42" s="37"/>
      <c r="E42" s="15"/>
      <c r="F42" s="15"/>
      <c r="G42" s="37"/>
      <c r="H42" s="15"/>
      <c r="I42" s="15"/>
      <c r="J42" s="37"/>
      <c r="K42" s="15"/>
      <c r="L42" s="15"/>
      <c r="M42" s="37"/>
      <c r="N42" s="15"/>
    </row>
    <row r="43" spans="1:14" ht="16.5" customHeight="1">
      <c r="A43" s="37"/>
      <c r="D43" s="37"/>
      <c r="E43" s="15"/>
      <c r="F43" s="15"/>
      <c r="G43" s="37"/>
      <c r="H43" s="15"/>
      <c r="I43" s="15"/>
      <c r="J43" s="37"/>
      <c r="K43" s="15"/>
      <c r="L43" s="15"/>
      <c r="M43" s="37"/>
      <c r="N43" s="15"/>
    </row>
    <row r="44" spans="1:14" ht="16.5" customHeight="1">
      <c r="A44" s="37"/>
      <c r="D44" s="37"/>
      <c r="E44" s="15"/>
      <c r="F44" s="15"/>
      <c r="G44" s="37"/>
      <c r="H44" s="15"/>
      <c r="I44" s="15"/>
      <c r="J44" s="37"/>
      <c r="K44" s="15"/>
      <c r="L44" s="15"/>
      <c r="M44" s="37"/>
      <c r="N44" s="15"/>
    </row>
    <row r="45" spans="1:14" ht="16.5" customHeight="1">
      <c r="A45" s="37"/>
      <c r="D45" s="37"/>
      <c r="E45" s="15"/>
      <c r="F45" s="15"/>
      <c r="G45" s="37"/>
      <c r="H45" s="15"/>
      <c r="I45" s="15"/>
      <c r="J45" s="37"/>
      <c r="K45" s="15"/>
      <c r="L45" s="15"/>
      <c r="M45" s="37"/>
      <c r="N45" s="15"/>
    </row>
    <row r="46" spans="1:14" ht="16.5" customHeight="1">
      <c r="A46" s="37"/>
      <c r="D46" s="37"/>
      <c r="E46" s="15"/>
      <c r="F46" s="15"/>
      <c r="G46" s="37"/>
      <c r="H46" s="15"/>
      <c r="I46" s="15"/>
      <c r="J46" s="37"/>
      <c r="K46" s="15"/>
      <c r="L46" s="15"/>
      <c r="M46" s="37"/>
      <c r="N46" s="15"/>
    </row>
    <row r="47" spans="1:14" ht="16.5" customHeight="1">
      <c r="A47" s="37"/>
      <c r="D47" s="37"/>
      <c r="E47" s="15"/>
      <c r="F47" s="15"/>
      <c r="G47" s="37"/>
      <c r="H47" s="15"/>
      <c r="I47" s="15"/>
      <c r="J47" s="37"/>
      <c r="K47" s="15"/>
      <c r="L47" s="15"/>
      <c r="M47" s="37"/>
      <c r="N47" s="15"/>
    </row>
    <row r="48" spans="1:14" ht="16.5" customHeight="1">
      <c r="A48" s="37"/>
      <c r="D48" s="37"/>
      <c r="E48" s="15"/>
      <c r="F48" s="15"/>
      <c r="G48" s="37"/>
      <c r="H48" s="15"/>
      <c r="I48" s="15"/>
      <c r="J48" s="37"/>
      <c r="K48" s="15"/>
      <c r="L48" s="15"/>
      <c r="M48" s="37"/>
      <c r="N48" s="15"/>
    </row>
    <row r="49" spans="1:14" ht="16.5" customHeight="1">
      <c r="A49" s="37"/>
      <c r="D49" s="37"/>
      <c r="E49" s="15"/>
      <c r="F49" s="15"/>
      <c r="G49" s="37"/>
      <c r="H49" s="15"/>
      <c r="I49" s="15"/>
      <c r="J49" s="37"/>
      <c r="K49" s="15"/>
      <c r="L49" s="15"/>
      <c r="M49" s="37"/>
      <c r="N49" s="15"/>
    </row>
    <row r="50" spans="4:14" ht="16.5" customHeight="1">
      <c r="D50" s="37"/>
      <c r="E50" s="15"/>
      <c r="F50" s="15"/>
      <c r="G50" s="37"/>
      <c r="H50" s="15"/>
      <c r="I50" s="15"/>
      <c r="J50" s="37"/>
      <c r="K50" s="15"/>
      <c r="L50" s="15"/>
      <c r="M50" s="37"/>
      <c r="N50" s="15"/>
    </row>
    <row r="51" spans="4:14" ht="16.5" customHeight="1">
      <c r="D51" s="37"/>
      <c r="E51" s="15"/>
      <c r="F51" s="15"/>
      <c r="G51" s="37"/>
      <c r="H51" s="15"/>
      <c r="I51" s="15"/>
      <c r="J51" s="37"/>
      <c r="K51" s="15"/>
      <c r="L51" s="15"/>
      <c r="M51" s="37"/>
      <c r="N51" s="15"/>
    </row>
    <row r="52" spans="4:14" ht="16.5" customHeight="1">
      <c r="D52" s="37"/>
      <c r="E52" s="15"/>
      <c r="F52" s="15"/>
      <c r="G52" s="37"/>
      <c r="H52" s="15"/>
      <c r="I52" s="15"/>
      <c r="J52" s="37"/>
      <c r="K52" s="15"/>
      <c r="L52" s="15"/>
      <c r="M52" s="37"/>
      <c r="N52" s="15"/>
    </row>
    <row r="53" spans="4:14" ht="16.5" customHeight="1">
      <c r="D53" s="37"/>
      <c r="E53" s="15"/>
      <c r="F53" s="15"/>
      <c r="G53" s="37"/>
      <c r="H53" s="15"/>
      <c r="I53" s="15"/>
      <c r="J53" s="37"/>
      <c r="K53" s="15"/>
      <c r="L53" s="15"/>
      <c r="M53" s="37"/>
      <c r="N53" s="15"/>
    </row>
    <row r="54" spans="4:14" ht="16.5" customHeight="1">
      <c r="D54" s="37"/>
      <c r="E54" s="15"/>
      <c r="F54" s="15"/>
      <c r="G54" s="37"/>
      <c r="H54" s="15"/>
      <c r="I54" s="15"/>
      <c r="J54" s="37"/>
      <c r="K54" s="15"/>
      <c r="L54" s="15"/>
      <c r="M54" s="37"/>
      <c r="N54" s="15"/>
    </row>
    <row r="55" spans="4:14" ht="16.5" customHeight="1">
      <c r="D55" s="37"/>
      <c r="E55" s="15"/>
      <c r="F55" s="15"/>
      <c r="G55" s="37"/>
      <c r="H55" s="15"/>
      <c r="I55" s="15"/>
      <c r="J55" s="37"/>
      <c r="K55" s="15"/>
      <c r="L55" s="15"/>
      <c r="M55" s="37"/>
      <c r="N55" s="15"/>
    </row>
    <row r="56" spans="4:14" ht="16.5" customHeight="1">
      <c r="D56" s="37"/>
      <c r="E56" s="15"/>
      <c r="F56" s="15"/>
      <c r="G56" s="37"/>
      <c r="H56" s="15"/>
      <c r="I56" s="15"/>
      <c r="J56" s="37"/>
      <c r="K56" s="15"/>
      <c r="L56" s="15"/>
      <c r="M56" s="37"/>
      <c r="N56" s="15"/>
    </row>
    <row r="57" spans="4:14" ht="16.5" customHeight="1">
      <c r="D57" s="37"/>
      <c r="E57" s="15"/>
      <c r="F57" s="15"/>
      <c r="G57" s="37"/>
      <c r="H57" s="15"/>
      <c r="I57" s="15"/>
      <c r="J57" s="37"/>
      <c r="K57" s="15"/>
      <c r="L57" s="15"/>
      <c r="M57" s="37"/>
      <c r="N57" s="15"/>
    </row>
    <row r="58" spans="4:14" ht="16.5" customHeight="1">
      <c r="D58" s="37"/>
      <c r="E58" s="15"/>
      <c r="F58" s="15"/>
      <c r="G58" s="37"/>
      <c r="H58" s="15"/>
      <c r="I58" s="15"/>
      <c r="J58" s="37"/>
      <c r="K58" s="15"/>
      <c r="L58" s="15"/>
      <c r="M58" s="37"/>
      <c r="N58" s="15"/>
    </row>
    <row r="59" spans="4:14" ht="16.5" customHeight="1">
      <c r="D59" s="37"/>
      <c r="E59" s="15"/>
      <c r="F59" s="15"/>
      <c r="G59" s="37"/>
      <c r="H59" s="15"/>
      <c r="I59" s="15"/>
      <c r="J59" s="37"/>
      <c r="K59" s="15"/>
      <c r="L59" s="15"/>
      <c r="M59" s="37"/>
      <c r="N59" s="15"/>
    </row>
    <row r="60" spans="4:14" ht="16.5" customHeight="1">
      <c r="D60" s="37"/>
      <c r="E60" s="15"/>
      <c r="F60" s="15"/>
      <c r="G60" s="37"/>
      <c r="H60" s="15"/>
      <c r="I60" s="15"/>
      <c r="J60" s="37"/>
      <c r="K60" s="15"/>
      <c r="L60" s="15"/>
      <c r="M60" s="37"/>
      <c r="N60" s="15"/>
    </row>
    <row r="61" spans="4:14" ht="16.5" customHeight="1">
      <c r="D61" s="37"/>
      <c r="E61" s="15"/>
      <c r="F61" s="15"/>
      <c r="G61" s="37"/>
      <c r="H61" s="15"/>
      <c r="I61" s="15"/>
      <c r="J61" s="37"/>
      <c r="K61" s="15"/>
      <c r="L61" s="15"/>
      <c r="M61" s="37"/>
      <c r="N61" s="15"/>
    </row>
    <row r="62" spans="4:14" ht="16.5" customHeight="1">
      <c r="D62" s="37"/>
      <c r="E62" s="15"/>
      <c r="F62" s="15"/>
      <c r="G62" s="37"/>
      <c r="H62" s="15"/>
      <c r="I62" s="15"/>
      <c r="J62" s="37"/>
      <c r="K62" s="15"/>
      <c r="L62" s="15"/>
      <c r="M62" s="37"/>
      <c r="N62" s="15"/>
    </row>
    <row r="63" spans="4:14" ht="16.5" customHeight="1">
      <c r="D63" s="37"/>
      <c r="E63" s="15"/>
      <c r="F63" s="15"/>
      <c r="G63" s="37"/>
      <c r="H63" s="15"/>
      <c r="I63" s="15"/>
      <c r="J63" s="37"/>
      <c r="K63" s="15"/>
      <c r="L63" s="15"/>
      <c r="M63" s="37"/>
      <c r="N63" s="15"/>
    </row>
    <row r="64" spans="4:14" ht="16.5" customHeight="1">
      <c r="D64" s="37"/>
      <c r="E64" s="15"/>
      <c r="F64" s="15"/>
      <c r="G64" s="37"/>
      <c r="H64" s="15"/>
      <c r="I64" s="15"/>
      <c r="J64" s="37"/>
      <c r="K64" s="15"/>
      <c r="L64" s="15"/>
      <c r="M64" s="37"/>
      <c r="N64" s="15"/>
    </row>
    <row r="65" spans="4:14" ht="16.5" customHeight="1">
      <c r="D65" s="37"/>
      <c r="E65" s="15"/>
      <c r="F65" s="15"/>
      <c r="G65" s="37"/>
      <c r="H65" s="15"/>
      <c r="I65" s="15"/>
      <c r="J65" s="37"/>
      <c r="K65" s="15"/>
      <c r="L65" s="15"/>
      <c r="M65" s="37"/>
      <c r="N65" s="15"/>
    </row>
    <row r="66" spans="4:14" ht="16.5" customHeight="1">
      <c r="D66" s="37"/>
      <c r="E66" s="15"/>
      <c r="F66" s="15"/>
      <c r="G66" s="37"/>
      <c r="H66" s="15"/>
      <c r="I66" s="15"/>
      <c r="J66" s="37"/>
      <c r="K66" s="15"/>
      <c r="L66" s="15"/>
      <c r="M66" s="37"/>
      <c r="N66" s="15"/>
    </row>
    <row r="67" spans="4:14" ht="16.5" customHeight="1">
      <c r="D67" s="37"/>
      <c r="E67" s="15"/>
      <c r="F67" s="15"/>
      <c r="G67" s="37"/>
      <c r="H67" s="15"/>
      <c r="I67" s="15"/>
      <c r="J67" s="37"/>
      <c r="K67" s="15"/>
      <c r="L67" s="15"/>
      <c r="M67" s="37"/>
      <c r="N67" s="15"/>
    </row>
    <row r="68" spans="4:14" ht="16.5" customHeight="1">
      <c r="D68" s="37"/>
      <c r="E68" s="15"/>
      <c r="F68" s="15"/>
      <c r="G68" s="37"/>
      <c r="H68" s="15"/>
      <c r="I68" s="15"/>
      <c r="J68" s="37"/>
      <c r="K68" s="15"/>
      <c r="L68" s="15"/>
      <c r="M68" s="37"/>
      <c r="N68" s="15"/>
    </row>
    <row r="69" spans="4:14" ht="16.5" customHeight="1">
      <c r="D69" s="37"/>
      <c r="E69" s="15"/>
      <c r="F69" s="15"/>
      <c r="G69" s="37"/>
      <c r="H69" s="15"/>
      <c r="I69" s="15"/>
      <c r="J69" s="37"/>
      <c r="K69" s="15"/>
      <c r="L69" s="15"/>
      <c r="M69" s="37"/>
      <c r="N69" s="15"/>
    </row>
    <row r="70" spans="4:14" ht="16.5" customHeight="1">
      <c r="D70" s="37"/>
      <c r="E70" s="15"/>
      <c r="F70" s="15"/>
      <c r="G70" s="37"/>
      <c r="H70" s="15"/>
      <c r="I70" s="15"/>
      <c r="J70" s="37"/>
      <c r="K70" s="15"/>
      <c r="L70" s="15"/>
      <c r="M70" s="37"/>
      <c r="N70" s="15"/>
    </row>
    <row r="71" spans="4:14" ht="16.5" customHeight="1">
      <c r="D71" s="37"/>
      <c r="E71" s="15"/>
      <c r="F71" s="15"/>
      <c r="G71" s="37"/>
      <c r="H71" s="15"/>
      <c r="I71" s="15"/>
      <c r="J71" s="37"/>
      <c r="K71" s="15"/>
      <c r="L71" s="15"/>
      <c r="M71" s="37"/>
      <c r="N71" s="15"/>
    </row>
    <row r="72" spans="4:14" ht="16.5" customHeight="1">
      <c r="D72" s="37"/>
      <c r="E72" s="15"/>
      <c r="F72" s="15"/>
      <c r="G72" s="37"/>
      <c r="H72" s="15"/>
      <c r="I72" s="15"/>
      <c r="J72" s="37"/>
      <c r="K72" s="15"/>
      <c r="L72" s="15"/>
      <c r="M72" s="37"/>
      <c r="N72" s="15"/>
    </row>
    <row r="73" spans="4:14" ht="16.5" customHeight="1">
      <c r="D73" s="37"/>
      <c r="E73" s="15"/>
      <c r="F73" s="15"/>
      <c r="G73" s="37"/>
      <c r="H73" s="15"/>
      <c r="I73" s="15"/>
      <c r="J73" s="37"/>
      <c r="K73" s="15"/>
      <c r="L73" s="15"/>
      <c r="M73" s="37"/>
      <c r="N73" s="15"/>
    </row>
    <row r="74" spans="4:14" ht="16.5" customHeight="1">
      <c r="D74" s="37"/>
      <c r="E74" s="15"/>
      <c r="F74" s="15"/>
      <c r="G74" s="37"/>
      <c r="H74" s="15"/>
      <c r="I74" s="15"/>
      <c r="J74" s="37"/>
      <c r="K74" s="15"/>
      <c r="L74" s="15"/>
      <c r="M74" s="37"/>
      <c r="N74" s="15"/>
    </row>
    <row r="75" spans="4:14" ht="16.5" customHeight="1">
      <c r="D75" s="37"/>
      <c r="E75" s="15"/>
      <c r="F75" s="15"/>
      <c r="G75" s="37"/>
      <c r="H75" s="15"/>
      <c r="I75" s="15"/>
      <c r="J75" s="37"/>
      <c r="K75" s="15"/>
      <c r="L75" s="15"/>
      <c r="M75" s="37"/>
      <c r="N75" s="15"/>
    </row>
    <row r="76" spans="4:14" ht="16.5" customHeight="1">
      <c r="D76" s="37"/>
      <c r="E76" s="15"/>
      <c r="F76" s="15"/>
      <c r="G76" s="37"/>
      <c r="H76" s="15"/>
      <c r="I76" s="15"/>
      <c r="J76" s="37"/>
      <c r="K76" s="15"/>
      <c r="L76" s="15"/>
      <c r="M76" s="37"/>
      <c r="N76" s="15"/>
    </row>
    <row r="77" spans="4:14" ht="16.5" customHeight="1">
      <c r="D77" s="37"/>
      <c r="E77" s="15"/>
      <c r="F77" s="15"/>
      <c r="G77" s="37"/>
      <c r="H77" s="15"/>
      <c r="I77" s="15"/>
      <c r="J77" s="37"/>
      <c r="K77" s="15"/>
      <c r="L77" s="15"/>
      <c r="M77" s="37"/>
      <c r="N77" s="15"/>
    </row>
    <row r="78" spans="4:14" ht="16.5" customHeight="1">
      <c r="D78" s="37"/>
      <c r="E78" s="15"/>
      <c r="F78" s="15"/>
      <c r="G78" s="37"/>
      <c r="H78" s="15"/>
      <c r="I78" s="15"/>
      <c r="J78" s="37"/>
      <c r="K78" s="15"/>
      <c r="L78" s="15"/>
      <c r="M78" s="37"/>
      <c r="N78" s="15"/>
    </row>
    <row r="79" spans="4:14" ht="16.5" customHeight="1">
      <c r="D79" s="37"/>
      <c r="E79" s="15"/>
      <c r="F79" s="15"/>
      <c r="G79" s="37"/>
      <c r="H79" s="15"/>
      <c r="I79" s="15"/>
      <c r="J79" s="37"/>
      <c r="K79" s="15"/>
      <c r="L79" s="15"/>
      <c r="M79" s="37"/>
      <c r="N79" s="15"/>
    </row>
    <row r="80" spans="4:14" ht="16.5" customHeight="1">
      <c r="D80" s="37"/>
      <c r="E80" s="15"/>
      <c r="F80" s="15"/>
      <c r="G80" s="37"/>
      <c r="H80" s="15"/>
      <c r="I80" s="15"/>
      <c r="J80" s="37"/>
      <c r="K80" s="15"/>
      <c r="L80" s="15"/>
      <c r="M80" s="37"/>
      <c r="N80" s="15"/>
    </row>
    <row r="81" spans="4:14" ht="16.5" customHeight="1">
      <c r="D81" s="37"/>
      <c r="E81" s="15"/>
      <c r="F81" s="15"/>
      <c r="G81" s="37"/>
      <c r="H81" s="15"/>
      <c r="I81" s="15"/>
      <c r="J81" s="37"/>
      <c r="K81" s="15"/>
      <c r="L81" s="15"/>
      <c r="M81" s="37"/>
      <c r="N81" s="15"/>
    </row>
    <row r="82" spans="4:14" ht="16.5" customHeight="1">
      <c r="D82" s="37"/>
      <c r="E82" s="15"/>
      <c r="F82" s="15"/>
      <c r="G82" s="37"/>
      <c r="H82" s="15"/>
      <c r="I82" s="15"/>
      <c r="J82" s="37"/>
      <c r="K82" s="15"/>
      <c r="L82" s="15"/>
      <c r="M82" s="37"/>
      <c r="N82" s="15"/>
    </row>
    <row r="83" spans="4:14" ht="16.5" customHeight="1">
      <c r="D83" s="37"/>
      <c r="E83" s="15"/>
      <c r="F83" s="15"/>
      <c r="G83" s="37"/>
      <c r="H83" s="15"/>
      <c r="I83" s="15"/>
      <c r="J83" s="37"/>
      <c r="K83" s="15"/>
      <c r="L83" s="15"/>
      <c r="M83" s="37"/>
      <c r="N83" s="15"/>
    </row>
    <row r="84" spans="4:14" ht="16.5" customHeight="1">
      <c r="D84" s="37"/>
      <c r="E84" s="15"/>
      <c r="F84" s="15"/>
      <c r="G84" s="37"/>
      <c r="H84" s="15"/>
      <c r="I84" s="15"/>
      <c r="J84" s="37"/>
      <c r="K84" s="15"/>
      <c r="L84" s="15"/>
      <c r="M84" s="37"/>
      <c r="N84" s="15"/>
    </row>
    <row r="85" spans="4:14" ht="16.5" customHeight="1">
      <c r="D85" s="37"/>
      <c r="E85" s="15"/>
      <c r="F85" s="15"/>
      <c r="G85" s="37"/>
      <c r="H85" s="15"/>
      <c r="I85" s="15"/>
      <c r="J85" s="37"/>
      <c r="K85" s="15"/>
      <c r="L85" s="15"/>
      <c r="M85" s="37"/>
      <c r="N85" s="15"/>
    </row>
    <row r="86" spans="4:14" ht="16.5" customHeight="1">
      <c r="D86" s="37"/>
      <c r="E86" s="15"/>
      <c r="F86" s="15"/>
      <c r="G86" s="37"/>
      <c r="H86" s="15"/>
      <c r="I86" s="15"/>
      <c r="J86" s="37"/>
      <c r="K86" s="15"/>
      <c r="L86" s="15"/>
      <c r="M86" s="37"/>
      <c r="N86" s="15"/>
    </row>
    <row r="87" spans="4:14" ht="16.5" customHeight="1">
      <c r="D87" s="37"/>
      <c r="E87" s="15"/>
      <c r="F87" s="15"/>
      <c r="G87" s="37"/>
      <c r="H87" s="15"/>
      <c r="I87" s="15"/>
      <c r="J87" s="37"/>
      <c r="K87" s="15"/>
      <c r="L87" s="15"/>
      <c r="M87" s="37"/>
      <c r="N87" s="15"/>
    </row>
    <row r="88" spans="4:14" ht="16.5" customHeight="1">
      <c r="D88" s="37"/>
      <c r="E88" s="15"/>
      <c r="F88" s="15"/>
      <c r="G88" s="37"/>
      <c r="H88" s="15"/>
      <c r="I88" s="15"/>
      <c r="J88" s="37"/>
      <c r="K88" s="15"/>
      <c r="L88" s="15"/>
      <c r="M88" s="37"/>
      <c r="N88" s="15"/>
    </row>
    <row r="89" spans="4:14" ht="16.5" customHeight="1">
      <c r="D89" s="37"/>
      <c r="E89" s="15"/>
      <c r="F89" s="15"/>
      <c r="G89" s="37"/>
      <c r="H89" s="15"/>
      <c r="I89" s="15"/>
      <c r="J89" s="37"/>
      <c r="K89" s="15"/>
      <c r="L89" s="15"/>
      <c r="M89" s="37"/>
      <c r="N89" s="15"/>
    </row>
    <row r="90" spans="4:14" ht="16.5" customHeight="1">
      <c r="D90" s="37"/>
      <c r="E90" s="15"/>
      <c r="F90" s="15"/>
      <c r="G90" s="37"/>
      <c r="H90" s="15"/>
      <c r="I90" s="15"/>
      <c r="J90" s="37"/>
      <c r="K90" s="15"/>
      <c r="L90" s="15"/>
      <c r="M90" s="37"/>
      <c r="N90" s="15"/>
    </row>
    <row r="91" spans="4:14" ht="16.5" customHeight="1">
      <c r="D91" s="37"/>
      <c r="E91" s="15"/>
      <c r="F91" s="15"/>
      <c r="G91" s="37"/>
      <c r="H91" s="15"/>
      <c r="I91" s="15"/>
      <c r="J91" s="37"/>
      <c r="K91" s="15"/>
      <c r="L91" s="15"/>
      <c r="M91" s="37"/>
      <c r="N91" s="15"/>
    </row>
    <row r="92" spans="4:14" ht="16.5" customHeight="1">
      <c r="D92" s="37"/>
      <c r="E92" s="15"/>
      <c r="F92" s="15"/>
      <c r="G92" s="37"/>
      <c r="H92" s="15"/>
      <c r="I92" s="15"/>
      <c r="J92" s="37"/>
      <c r="K92" s="15"/>
      <c r="L92" s="15"/>
      <c r="M92" s="37"/>
      <c r="N92" s="15"/>
    </row>
    <row r="93" spans="4:14" ht="16.5" customHeight="1">
      <c r="D93" s="37"/>
      <c r="E93" s="15"/>
      <c r="F93" s="15"/>
      <c r="G93" s="37"/>
      <c r="H93" s="15"/>
      <c r="I93" s="15"/>
      <c r="J93" s="37"/>
      <c r="K93" s="15"/>
      <c r="L93" s="15"/>
      <c r="M93" s="37"/>
      <c r="N93" s="15"/>
    </row>
    <row r="94" spans="4:14" ht="16.5" customHeight="1">
      <c r="D94" s="37"/>
      <c r="E94" s="15"/>
      <c r="F94" s="15"/>
      <c r="G94" s="37"/>
      <c r="H94" s="15"/>
      <c r="I94" s="15"/>
      <c r="J94" s="37"/>
      <c r="K94" s="15"/>
      <c r="L94" s="15"/>
      <c r="M94" s="37"/>
      <c r="N94" s="15"/>
    </row>
    <row r="95" spans="4:14" ht="16.5" customHeight="1">
      <c r="D95" s="37"/>
      <c r="E95" s="15"/>
      <c r="F95" s="15"/>
      <c r="G95" s="37"/>
      <c r="H95" s="15"/>
      <c r="I95" s="15"/>
      <c r="J95" s="37"/>
      <c r="K95" s="15"/>
      <c r="L95" s="15"/>
      <c r="M95" s="37"/>
      <c r="N95" s="15"/>
    </row>
    <row r="96" spans="4:14" ht="16.5" customHeight="1">
      <c r="D96" s="37"/>
      <c r="E96" s="15"/>
      <c r="F96" s="15"/>
      <c r="G96" s="37"/>
      <c r="H96" s="15"/>
      <c r="I96" s="15"/>
      <c r="J96" s="37"/>
      <c r="K96" s="15"/>
      <c r="L96" s="15"/>
      <c r="M96" s="37"/>
      <c r="N96" s="15"/>
    </row>
    <row r="97" spans="4:14" ht="16.5" customHeight="1">
      <c r="D97" s="37"/>
      <c r="E97" s="15"/>
      <c r="F97" s="15"/>
      <c r="G97" s="37"/>
      <c r="H97" s="15"/>
      <c r="I97" s="15"/>
      <c r="J97" s="37"/>
      <c r="K97" s="15"/>
      <c r="L97" s="15"/>
      <c r="M97" s="37"/>
      <c r="N97" s="15"/>
    </row>
    <row r="98" spans="4:14" ht="16.5" customHeight="1">
      <c r="D98" s="37"/>
      <c r="E98" s="15"/>
      <c r="F98" s="15"/>
      <c r="G98" s="37"/>
      <c r="H98" s="15"/>
      <c r="I98" s="15"/>
      <c r="J98" s="37"/>
      <c r="K98" s="15"/>
      <c r="L98" s="15"/>
      <c r="M98" s="37"/>
      <c r="N98" s="15"/>
    </row>
    <row r="99" spans="4:14" ht="16.5" customHeight="1">
      <c r="D99" s="37"/>
      <c r="E99" s="15"/>
      <c r="F99" s="15"/>
      <c r="G99" s="37"/>
      <c r="H99" s="15"/>
      <c r="I99" s="15"/>
      <c r="J99" s="37"/>
      <c r="K99" s="15"/>
      <c r="L99" s="15"/>
      <c r="M99" s="37"/>
      <c r="N99" s="15"/>
    </row>
    <row r="100" spans="4:14" ht="16.5" customHeight="1">
      <c r="D100" s="37"/>
      <c r="E100" s="15"/>
      <c r="F100" s="15"/>
      <c r="G100" s="37"/>
      <c r="H100" s="15"/>
      <c r="I100" s="15"/>
      <c r="J100" s="37"/>
      <c r="K100" s="15"/>
      <c r="L100" s="15"/>
      <c r="M100" s="37"/>
      <c r="N100" s="15"/>
    </row>
    <row r="101" spans="4:14" ht="16.5" customHeight="1">
      <c r="D101" s="37"/>
      <c r="E101" s="15"/>
      <c r="F101" s="15"/>
      <c r="G101" s="37"/>
      <c r="H101" s="15"/>
      <c r="I101" s="15"/>
      <c r="J101" s="37"/>
      <c r="K101" s="15"/>
      <c r="L101" s="15"/>
      <c r="M101" s="37"/>
      <c r="N101" s="15"/>
    </row>
    <row r="102" spans="4:14" ht="16.5" customHeight="1">
      <c r="D102" s="37"/>
      <c r="E102" s="15"/>
      <c r="F102" s="15"/>
      <c r="G102" s="37"/>
      <c r="H102" s="15"/>
      <c r="I102" s="15"/>
      <c r="J102" s="37"/>
      <c r="K102" s="15"/>
      <c r="L102" s="15"/>
      <c r="M102" s="37"/>
      <c r="N102" s="15"/>
    </row>
    <row r="103" spans="4:14" ht="16.5" customHeight="1">
      <c r="D103" s="37"/>
      <c r="E103" s="15"/>
      <c r="F103" s="15"/>
      <c r="G103" s="37"/>
      <c r="H103" s="15"/>
      <c r="I103" s="15"/>
      <c r="J103" s="37"/>
      <c r="K103" s="15"/>
      <c r="L103" s="15"/>
      <c r="M103" s="37"/>
      <c r="N103" s="15"/>
    </row>
    <row r="104" spans="4:14" ht="16.5" customHeight="1">
      <c r="D104" s="37"/>
      <c r="E104" s="15"/>
      <c r="F104" s="15"/>
      <c r="G104" s="37"/>
      <c r="H104" s="15"/>
      <c r="I104" s="15"/>
      <c r="J104" s="37"/>
      <c r="K104" s="15"/>
      <c r="L104" s="15"/>
      <c r="M104" s="37"/>
      <c r="N104" s="15"/>
    </row>
    <row r="105" spans="4:14" ht="16.5" customHeight="1">
      <c r="D105" s="37"/>
      <c r="E105" s="15"/>
      <c r="F105" s="15"/>
      <c r="G105" s="37"/>
      <c r="H105" s="15"/>
      <c r="I105" s="15"/>
      <c r="J105" s="37"/>
      <c r="K105" s="15"/>
      <c r="L105" s="15"/>
      <c r="M105" s="37"/>
      <c r="N105" s="15"/>
    </row>
    <row r="106" spans="4:14" ht="16.5" customHeight="1">
      <c r="D106" s="37"/>
      <c r="E106" s="15"/>
      <c r="F106" s="15"/>
      <c r="G106" s="37"/>
      <c r="H106" s="15"/>
      <c r="I106" s="15"/>
      <c r="J106" s="37"/>
      <c r="K106" s="15"/>
      <c r="L106" s="15"/>
      <c r="M106" s="37"/>
      <c r="N106" s="15"/>
    </row>
    <row r="107" spans="4:14" ht="16.5" customHeight="1">
      <c r="D107" s="37"/>
      <c r="E107" s="15"/>
      <c r="F107" s="15"/>
      <c r="G107" s="37"/>
      <c r="H107" s="15"/>
      <c r="I107" s="15"/>
      <c r="J107" s="37"/>
      <c r="K107" s="15"/>
      <c r="L107" s="15"/>
      <c r="M107" s="37"/>
      <c r="N107" s="15"/>
    </row>
    <row r="108" spans="4:14" ht="16.5" customHeight="1">
      <c r="D108" s="37"/>
      <c r="E108" s="15"/>
      <c r="F108" s="15"/>
      <c r="G108" s="37"/>
      <c r="H108" s="15"/>
      <c r="I108" s="15"/>
      <c r="J108" s="37"/>
      <c r="K108" s="15"/>
      <c r="L108" s="15"/>
      <c r="M108" s="37"/>
      <c r="N108" s="15"/>
    </row>
    <row r="109" spans="4:14" ht="16.5" customHeight="1">
      <c r="D109" s="37"/>
      <c r="E109" s="15"/>
      <c r="F109" s="15"/>
      <c r="G109" s="37"/>
      <c r="H109" s="15"/>
      <c r="I109" s="15"/>
      <c r="J109" s="37"/>
      <c r="K109" s="15"/>
      <c r="L109" s="15"/>
      <c r="M109" s="37"/>
      <c r="N109" s="15"/>
    </row>
    <row r="110" spans="4:14" ht="16.5" customHeight="1">
      <c r="D110" s="37"/>
      <c r="E110" s="15"/>
      <c r="F110" s="15"/>
      <c r="G110" s="37"/>
      <c r="H110" s="15"/>
      <c r="I110" s="15"/>
      <c r="J110" s="37"/>
      <c r="K110" s="15"/>
      <c r="L110" s="15"/>
      <c r="M110" s="37"/>
      <c r="N110" s="15"/>
    </row>
    <row r="111" spans="4:14" ht="16.5" customHeight="1">
      <c r="D111" s="37"/>
      <c r="E111" s="15"/>
      <c r="F111" s="15"/>
      <c r="G111" s="37"/>
      <c r="H111" s="15"/>
      <c r="I111" s="15"/>
      <c r="J111" s="37"/>
      <c r="K111" s="15"/>
      <c r="L111" s="15"/>
      <c r="M111" s="37"/>
      <c r="N111" s="15"/>
    </row>
    <row r="112" spans="4:14" ht="16.5" customHeight="1">
      <c r="D112" s="37"/>
      <c r="E112" s="15"/>
      <c r="F112" s="15"/>
      <c r="G112" s="37"/>
      <c r="H112" s="15"/>
      <c r="I112" s="15"/>
      <c r="J112" s="37"/>
      <c r="K112" s="15"/>
      <c r="L112" s="15"/>
      <c r="M112" s="37"/>
      <c r="N112" s="15"/>
    </row>
    <row r="113" spans="4:14" ht="16.5" customHeight="1">
      <c r="D113" s="37"/>
      <c r="E113" s="15"/>
      <c r="F113" s="15"/>
      <c r="G113" s="37"/>
      <c r="H113" s="15"/>
      <c r="I113" s="15"/>
      <c r="J113" s="37"/>
      <c r="K113" s="15"/>
      <c r="L113" s="15"/>
      <c r="M113" s="37"/>
      <c r="N113" s="15"/>
    </row>
    <row r="114" spans="4:14" ht="16.5" customHeight="1">
      <c r="D114" s="37"/>
      <c r="E114" s="15"/>
      <c r="F114" s="15"/>
      <c r="G114" s="37"/>
      <c r="H114" s="15"/>
      <c r="I114" s="15"/>
      <c r="J114" s="37"/>
      <c r="K114" s="15"/>
      <c r="L114" s="15"/>
      <c r="M114" s="37"/>
      <c r="N114" s="15"/>
    </row>
    <row r="115" spans="4:14" ht="16.5" customHeight="1">
      <c r="D115" s="37"/>
      <c r="E115" s="15"/>
      <c r="F115" s="15"/>
      <c r="G115" s="37"/>
      <c r="H115" s="15"/>
      <c r="I115" s="15"/>
      <c r="J115" s="37"/>
      <c r="K115" s="15"/>
      <c r="L115" s="15"/>
      <c r="M115" s="37"/>
      <c r="N115" s="15"/>
    </row>
    <row r="116" spans="4:14" ht="16.5" customHeight="1">
      <c r="D116" s="37"/>
      <c r="E116" s="15"/>
      <c r="F116" s="15"/>
      <c r="G116" s="37"/>
      <c r="H116" s="15"/>
      <c r="I116" s="15"/>
      <c r="J116" s="37"/>
      <c r="K116" s="15"/>
      <c r="L116" s="15"/>
      <c r="M116" s="37"/>
      <c r="N116" s="15"/>
    </row>
    <row r="117" spans="4:14" ht="16.5" customHeight="1">
      <c r="D117" s="37"/>
      <c r="E117" s="15"/>
      <c r="F117" s="15"/>
      <c r="G117" s="37"/>
      <c r="H117" s="15"/>
      <c r="I117" s="15"/>
      <c r="J117" s="37"/>
      <c r="K117" s="15"/>
      <c r="L117" s="15"/>
      <c r="M117" s="37"/>
      <c r="N117" s="15"/>
    </row>
    <row r="118" spans="4:14" ht="16.5" customHeight="1">
      <c r="D118" s="37"/>
      <c r="E118" s="15"/>
      <c r="F118" s="15"/>
      <c r="G118" s="37"/>
      <c r="H118" s="15"/>
      <c r="I118" s="15"/>
      <c r="J118" s="37"/>
      <c r="K118" s="15"/>
      <c r="L118" s="15"/>
      <c r="M118" s="37"/>
      <c r="N118" s="15"/>
    </row>
    <row r="119" spans="4:14" ht="16.5" customHeight="1">
      <c r="D119" s="37"/>
      <c r="E119" s="15"/>
      <c r="F119" s="15"/>
      <c r="G119" s="37"/>
      <c r="H119" s="15"/>
      <c r="I119" s="15"/>
      <c r="J119" s="37"/>
      <c r="K119" s="15"/>
      <c r="L119" s="15"/>
      <c r="M119" s="37"/>
      <c r="N119" s="15"/>
    </row>
  </sheetData>
  <sheetProtection/>
  <mergeCells count="6">
    <mergeCell ref="J3:L3"/>
    <mergeCell ref="M3:O3"/>
    <mergeCell ref="A3:A4"/>
    <mergeCell ref="D3:F3"/>
    <mergeCell ref="B3:C3"/>
    <mergeCell ref="G3:I3"/>
  </mergeCells>
  <printOptions horizontalCentered="1"/>
  <pageMargins left="0.7086614173228347" right="0.7086614173228347" top="0.7480314960629921" bottom="0.7480314960629921" header="0.5118110236220472" footer="0.5118110236220472"/>
  <pageSetup horizontalDpi="600" verticalDpi="600" orientation="portrait" paperSize="9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showGridLines="0" tabSelected="1" zoomScale="75" zoomScaleNormal="75" zoomScaleSheetLayoutView="100" workbookViewId="0" topLeftCell="A16">
      <selection activeCell="K30" sqref="K30"/>
    </sheetView>
  </sheetViews>
  <sheetFormatPr defaultColWidth="9.00390625" defaultRowHeight="16.5" customHeight="1"/>
  <cols>
    <col min="1" max="1" width="38.625" style="8" customWidth="1"/>
    <col min="2" max="7" width="10.625" style="8" customWidth="1"/>
    <col min="8" max="16384" width="9.00390625" style="8" customWidth="1"/>
  </cols>
  <sheetData>
    <row r="1" spans="1:7" ht="16.5" customHeight="1">
      <c r="A1" s="7" t="s">
        <v>40</v>
      </c>
      <c r="G1" s="36" t="s">
        <v>42</v>
      </c>
    </row>
    <row r="2" spans="1:7" ht="3.75" customHeight="1" thickBot="1">
      <c r="A2" s="9"/>
      <c r="B2" s="9"/>
      <c r="C2" s="9"/>
      <c r="D2" s="9"/>
      <c r="E2" s="9"/>
      <c r="F2" s="9"/>
      <c r="G2" s="9"/>
    </row>
    <row r="3" spans="1:15" ht="30" customHeight="1">
      <c r="A3" s="100" t="s">
        <v>84</v>
      </c>
      <c r="B3" s="102" t="s">
        <v>0</v>
      </c>
      <c r="C3" s="104"/>
      <c r="D3" s="104"/>
      <c r="E3" s="104"/>
      <c r="F3" s="104"/>
      <c r="G3" s="104"/>
      <c r="H3" s="38"/>
      <c r="I3" s="38"/>
      <c r="J3" s="37"/>
      <c r="K3" s="38"/>
      <c r="L3" s="38"/>
      <c r="M3" s="38"/>
      <c r="N3" s="37"/>
      <c r="O3" s="37"/>
    </row>
    <row r="4" spans="1:15" ht="30" customHeight="1">
      <c r="A4" s="101"/>
      <c r="B4" s="1" t="s">
        <v>87</v>
      </c>
      <c r="C4" s="1" t="s">
        <v>88</v>
      </c>
      <c r="D4" s="1" t="s">
        <v>89</v>
      </c>
      <c r="E4" s="1" t="s">
        <v>90</v>
      </c>
      <c r="F4" s="42" t="s">
        <v>91</v>
      </c>
      <c r="G4" s="42" t="s">
        <v>92</v>
      </c>
      <c r="H4" s="37"/>
      <c r="I4" s="67"/>
      <c r="J4" s="37"/>
      <c r="K4" s="37"/>
      <c r="L4" s="37"/>
      <c r="M4" s="37"/>
      <c r="N4" s="37"/>
      <c r="O4" s="37"/>
    </row>
    <row r="5" spans="1:15" ht="9" customHeight="1">
      <c r="A5" s="12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1:10" ht="27.75" customHeight="1">
      <c r="A6" s="12" t="s">
        <v>85</v>
      </c>
      <c r="B6" s="48">
        <v>253919.3</v>
      </c>
      <c r="C6" s="48">
        <v>253102.5</v>
      </c>
      <c r="D6" s="48">
        <v>254872.7</v>
      </c>
      <c r="E6" s="48">
        <v>259558.5</v>
      </c>
      <c r="F6" s="48">
        <v>263524.2</v>
      </c>
      <c r="G6" s="48">
        <v>269912.4</v>
      </c>
      <c r="I6" s="67"/>
      <c r="J6" s="37"/>
    </row>
    <row r="7" spans="1:10" ht="27.75" customHeight="1">
      <c r="A7" s="39" t="s">
        <v>77</v>
      </c>
      <c r="B7" s="48">
        <v>217874.3</v>
      </c>
      <c r="C7" s="48">
        <v>216488</v>
      </c>
      <c r="D7" s="48">
        <v>217660.6</v>
      </c>
      <c r="E7" s="48">
        <v>221006.5</v>
      </c>
      <c r="F7" s="48">
        <v>223828.8</v>
      </c>
      <c r="G7" s="48">
        <v>229059.2</v>
      </c>
      <c r="I7" s="37"/>
      <c r="J7" s="37"/>
    </row>
    <row r="8" spans="1:10" ht="27.75" customHeight="1">
      <c r="A8" s="12" t="s">
        <v>76</v>
      </c>
      <c r="B8" s="48">
        <v>36045.1</v>
      </c>
      <c r="C8" s="48">
        <v>36614.5</v>
      </c>
      <c r="D8" s="48">
        <v>37212</v>
      </c>
      <c r="E8" s="48">
        <v>38552</v>
      </c>
      <c r="F8" s="48">
        <v>39695.4</v>
      </c>
      <c r="G8" s="48">
        <v>40853.1</v>
      </c>
      <c r="I8" s="37"/>
      <c r="J8" s="37"/>
    </row>
    <row r="9" spans="1:10" ht="27.75" customHeight="1">
      <c r="A9" s="12"/>
      <c r="B9" s="48"/>
      <c r="C9" s="48"/>
      <c r="D9" s="48"/>
      <c r="E9" s="48"/>
      <c r="F9" s="48"/>
      <c r="G9" s="48"/>
      <c r="I9" s="37"/>
      <c r="J9" s="37"/>
    </row>
    <row r="10" spans="1:10" ht="27.75" customHeight="1">
      <c r="A10" s="12" t="s">
        <v>117</v>
      </c>
      <c r="B10" s="48">
        <v>20041.8</v>
      </c>
      <c r="C10" s="48">
        <v>20789.6</v>
      </c>
      <c r="D10" s="48">
        <v>21466</v>
      </c>
      <c r="E10" s="48">
        <v>24521.1</v>
      </c>
      <c r="F10" s="48">
        <v>25346.7</v>
      </c>
      <c r="G10" s="48">
        <v>24072.5</v>
      </c>
      <c r="I10" s="67"/>
      <c r="J10" s="37"/>
    </row>
    <row r="11" spans="1:10" ht="27.75" customHeight="1">
      <c r="A11" s="12" t="s">
        <v>75</v>
      </c>
      <c r="B11" s="48">
        <v>-3757.8</v>
      </c>
      <c r="C11" s="48">
        <v>-4023.9</v>
      </c>
      <c r="D11" s="48">
        <v>-2873.3</v>
      </c>
      <c r="E11" s="48">
        <v>-2425.2</v>
      </c>
      <c r="F11" s="48">
        <v>-1859.4</v>
      </c>
      <c r="G11" s="48">
        <v>-2577.6</v>
      </c>
      <c r="I11" s="37"/>
      <c r="J11" s="37"/>
    </row>
    <row r="12" spans="1:10" ht="27.75" customHeight="1">
      <c r="A12" s="12" t="s">
        <v>74</v>
      </c>
      <c r="B12" s="49">
        <v>23482.7</v>
      </c>
      <c r="C12" s="49">
        <v>24525.6</v>
      </c>
      <c r="D12" s="48">
        <v>24040.8</v>
      </c>
      <c r="E12" s="48">
        <v>26636.9</v>
      </c>
      <c r="F12" s="48">
        <v>26915.3</v>
      </c>
      <c r="G12" s="48">
        <v>26385</v>
      </c>
      <c r="I12" s="37"/>
      <c r="J12" s="37"/>
    </row>
    <row r="13" spans="1:10" ht="27.75" customHeight="1">
      <c r="A13" s="12" t="s">
        <v>73</v>
      </c>
      <c r="B13" s="48">
        <v>316.9</v>
      </c>
      <c r="C13" s="48">
        <v>287.9</v>
      </c>
      <c r="D13" s="48">
        <v>298.5</v>
      </c>
      <c r="E13" s="48">
        <v>309.3</v>
      </c>
      <c r="F13" s="48">
        <v>290.9</v>
      </c>
      <c r="G13" s="48">
        <v>265.1</v>
      </c>
      <c r="I13" s="37"/>
      <c r="J13" s="37"/>
    </row>
    <row r="14" spans="1:10" ht="27.75" customHeight="1">
      <c r="A14" s="12"/>
      <c r="B14" s="48"/>
      <c r="C14" s="48"/>
      <c r="D14" s="48"/>
      <c r="E14" s="48"/>
      <c r="F14" s="48"/>
      <c r="G14" s="48"/>
      <c r="I14" s="37"/>
      <c r="J14" s="37"/>
    </row>
    <row r="15" spans="1:10" ht="27.75" customHeight="1">
      <c r="A15" s="39" t="s">
        <v>119</v>
      </c>
      <c r="B15" s="48">
        <v>84441.8</v>
      </c>
      <c r="C15" s="48">
        <v>85934.5</v>
      </c>
      <c r="D15" s="48">
        <v>97880.2</v>
      </c>
      <c r="E15" s="48">
        <v>95107.3</v>
      </c>
      <c r="F15" s="48">
        <v>101434.1</v>
      </c>
      <c r="G15" s="48">
        <v>97730.8</v>
      </c>
      <c r="I15" s="99"/>
      <c r="J15" s="37"/>
    </row>
    <row r="16" spans="1:10" ht="27.75" customHeight="1">
      <c r="A16" s="39" t="s">
        <v>78</v>
      </c>
      <c r="B16" s="48">
        <v>44661.7</v>
      </c>
      <c r="C16" s="48">
        <v>45651.8</v>
      </c>
      <c r="D16" s="48">
        <v>57153.7</v>
      </c>
      <c r="E16" s="48">
        <v>55785.6</v>
      </c>
      <c r="F16" s="48">
        <v>60949.5</v>
      </c>
      <c r="G16" s="48">
        <v>59648.5</v>
      </c>
      <c r="I16" s="37"/>
      <c r="J16" s="37"/>
    </row>
    <row r="17" spans="1:10" ht="27.75" customHeight="1">
      <c r="A17" s="12" t="s">
        <v>1</v>
      </c>
      <c r="B17" s="48">
        <v>37690</v>
      </c>
      <c r="C17" s="48">
        <v>38762.9</v>
      </c>
      <c r="D17" s="48">
        <v>48616.4</v>
      </c>
      <c r="E17" s="48">
        <v>46946.1</v>
      </c>
      <c r="F17" s="48">
        <v>51511.2</v>
      </c>
      <c r="G17" s="48">
        <v>51785.2</v>
      </c>
      <c r="I17" s="37"/>
      <c r="J17" s="37"/>
    </row>
    <row r="18" spans="1:10" ht="27.75" customHeight="1">
      <c r="A18" s="12" t="s">
        <v>2</v>
      </c>
      <c r="B18" s="48">
        <v>6971.6</v>
      </c>
      <c r="C18" s="48">
        <v>6888.9</v>
      </c>
      <c r="D18" s="48">
        <v>8537.3</v>
      </c>
      <c r="E18" s="48">
        <v>8839.6</v>
      </c>
      <c r="F18" s="48">
        <v>9438.3</v>
      </c>
      <c r="G18" s="48">
        <v>7863.3</v>
      </c>
      <c r="I18" s="37"/>
      <c r="J18" s="37"/>
    </row>
    <row r="19" spans="1:10" ht="27.75" customHeight="1">
      <c r="A19" s="12" t="s">
        <v>79</v>
      </c>
      <c r="B19" s="48">
        <v>3659.7</v>
      </c>
      <c r="C19" s="48">
        <v>3521.6</v>
      </c>
      <c r="D19" s="48">
        <v>3212.1</v>
      </c>
      <c r="E19" s="48">
        <v>3614.8</v>
      </c>
      <c r="F19" s="48">
        <v>3115.1</v>
      </c>
      <c r="G19" s="48">
        <v>2664.2</v>
      </c>
      <c r="I19" s="37"/>
      <c r="J19" s="37"/>
    </row>
    <row r="20" spans="1:10" ht="27.75" customHeight="1">
      <c r="A20" s="12" t="s">
        <v>1</v>
      </c>
      <c r="B20" s="48">
        <v>188.6</v>
      </c>
      <c r="C20" s="48">
        <v>528.3</v>
      </c>
      <c r="D20" s="48">
        <v>395.5</v>
      </c>
      <c r="E20" s="48">
        <v>139.5</v>
      </c>
      <c r="F20" s="48">
        <v>697.4</v>
      </c>
      <c r="G20" s="48">
        <v>495.4</v>
      </c>
      <c r="I20" s="37"/>
      <c r="J20" s="37"/>
    </row>
    <row r="21" spans="1:10" ht="27.75" customHeight="1">
      <c r="A21" s="12" t="s">
        <v>2</v>
      </c>
      <c r="B21" s="48">
        <v>3471.1</v>
      </c>
      <c r="C21" s="48">
        <v>2993.3</v>
      </c>
      <c r="D21" s="48">
        <v>2816.6</v>
      </c>
      <c r="E21" s="48">
        <v>3475.2</v>
      </c>
      <c r="F21" s="48">
        <v>2417.6</v>
      </c>
      <c r="G21" s="48">
        <v>2168.8</v>
      </c>
      <c r="I21" s="37"/>
      <c r="J21" s="37"/>
    </row>
    <row r="22" spans="1:10" ht="27.75" customHeight="1">
      <c r="A22" s="12" t="s">
        <v>80</v>
      </c>
      <c r="B22" s="48">
        <v>36120.4</v>
      </c>
      <c r="C22" s="48">
        <v>36761</v>
      </c>
      <c r="D22" s="48">
        <v>37514.4</v>
      </c>
      <c r="E22" s="48">
        <v>35706.8</v>
      </c>
      <c r="F22" s="48">
        <v>37369.5</v>
      </c>
      <c r="G22" s="48">
        <v>35418.1</v>
      </c>
      <c r="I22" s="37"/>
      <c r="J22" s="37"/>
    </row>
    <row r="23" spans="1:10" ht="27.75" customHeight="1">
      <c r="A23" s="39" t="s">
        <v>3</v>
      </c>
      <c r="B23" s="48">
        <v>2055.3</v>
      </c>
      <c r="C23" s="48">
        <v>2225.4</v>
      </c>
      <c r="D23" s="48">
        <v>2157.4</v>
      </c>
      <c r="E23" s="48">
        <v>1985.5</v>
      </c>
      <c r="F23" s="48">
        <v>2522.3</v>
      </c>
      <c r="G23" s="48">
        <v>2403.8</v>
      </c>
      <c r="I23" s="37"/>
      <c r="J23" s="37"/>
    </row>
    <row r="24" spans="1:10" ht="27.75" customHeight="1">
      <c r="A24" s="12" t="s">
        <v>123</v>
      </c>
      <c r="B24" s="48">
        <v>9477.3</v>
      </c>
      <c r="C24" s="48">
        <v>9633.4</v>
      </c>
      <c r="D24" s="48">
        <v>10534.2</v>
      </c>
      <c r="E24" s="48">
        <v>9107</v>
      </c>
      <c r="F24" s="48">
        <v>10217</v>
      </c>
      <c r="G24" s="48">
        <v>8269.7</v>
      </c>
      <c r="I24" s="37"/>
      <c r="J24" s="37"/>
    </row>
    <row r="25" spans="1:10" ht="27.75" customHeight="1">
      <c r="A25" s="12" t="s">
        <v>4</v>
      </c>
      <c r="B25" s="48">
        <v>24587.8</v>
      </c>
      <c r="C25" s="48">
        <v>24902.2</v>
      </c>
      <c r="D25" s="48">
        <v>24822.8</v>
      </c>
      <c r="E25" s="48">
        <v>24614.3</v>
      </c>
      <c r="F25" s="48">
        <v>24630.2</v>
      </c>
      <c r="G25" s="48">
        <v>24744.5</v>
      </c>
      <c r="I25" s="37"/>
      <c r="J25" s="37"/>
    </row>
    <row r="26" spans="1:10" ht="27.75" customHeight="1">
      <c r="A26" s="12"/>
      <c r="B26" s="49"/>
      <c r="C26" s="49"/>
      <c r="D26" s="49"/>
      <c r="E26" s="49"/>
      <c r="F26" s="49"/>
      <c r="G26" s="49"/>
      <c r="I26" s="37"/>
      <c r="J26" s="37"/>
    </row>
    <row r="27" spans="1:10" ht="27.75" customHeight="1">
      <c r="A27" s="40" t="s">
        <v>86</v>
      </c>
      <c r="B27" s="50">
        <v>358402.9</v>
      </c>
      <c r="C27" s="51">
        <v>359826.7</v>
      </c>
      <c r="D27" s="51">
        <v>374218.9</v>
      </c>
      <c r="E27" s="51">
        <v>379186.8</v>
      </c>
      <c r="F27" s="51">
        <v>390305</v>
      </c>
      <c r="G27" s="51">
        <v>391715.6</v>
      </c>
      <c r="I27" s="67"/>
      <c r="J27" s="37"/>
    </row>
    <row r="28" spans="1:10" ht="16.5" customHeight="1">
      <c r="A28" s="18" t="s">
        <v>38</v>
      </c>
      <c r="I28" s="37"/>
      <c r="J28" s="37"/>
    </row>
    <row r="29" spans="1:10" ht="16.5" customHeight="1">
      <c r="A29" s="18" t="s">
        <v>125</v>
      </c>
      <c r="I29" s="37"/>
      <c r="J29" s="37"/>
    </row>
    <row r="30" spans="1:10" ht="16.5" customHeight="1">
      <c r="A30" s="18"/>
      <c r="I30" s="37"/>
      <c r="J30" s="37"/>
    </row>
  </sheetData>
  <sheetProtection/>
  <mergeCells count="2">
    <mergeCell ref="B3:G3"/>
    <mergeCell ref="A3:A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高崎市総務部庶務課統計担当</dc:creator>
  <cp:keywords/>
  <dc:description/>
  <cp:lastModifiedBy>takasaki</cp:lastModifiedBy>
  <cp:lastPrinted>2018-03-16T04:17:17Z</cp:lastPrinted>
  <dcterms:created xsi:type="dcterms:W3CDTF">2003-01-29T00:36:37Z</dcterms:created>
  <dcterms:modified xsi:type="dcterms:W3CDTF">2018-04-02T07:15:37Z</dcterms:modified>
  <cp:category/>
  <cp:version/>
  <cp:contentType/>
  <cp:contentStatus/>
</cp:coreProperties>
</file>