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activeTab="3"/>
  </bookViews>
  <sheets>
    <sheet name="1" sheetId="28" r:id="rId1"/>
    <sheet name="2" sheetId="27" r:id="rId2"/>
    <sheet name="3" sheetId="39" state="hidden" r:id="rId3"/>
    <sheet name="３ " sheetId="40" r:id="rId4"/>
    <sheet name="４ " sheetId="41" r:id="rId5"/>
    <sheet name="５" sheetId="29" r:id="rId6"/>
    <sheet name="No1.職員配置状況" sheetId="42" state="hidden" r:id="rId7"/>
    <sheet name="No1.職員配置状況（記入例）" sheetId="43" state="hidden" r:id="rId8"/>
    <sheet name="No2.面積　実学級数" sheetId="44" state="hidden" r:id="rId9"/>
    <sheet name="No2.面積　実学級数（記入例）" sheetId="45" state="hidden" r:id="rId10"/>
    <sheet name="乳児室・ほふく室の状況" sheetId="37" state="hidden" r:id="rId11"/>
    <sheet name="職員配置状況 " sheetId="35" state="hidden" r:id="rId12"/>
  </sheets>
  <definedNames>
    <definedName name="_xlnm.Print_Area" localSheetId="0">'1'!$A$1:$Y$25</definedName>
    <definedName name="_xlnm.Print_Area" localSheetId="1">'2'!$A$1:$AC$25</definedName>
    <definedName name="_xlnm.Print_Area" localSheetId="2">'3'!$A$1:$I$74</definedName>
    <definedName name="_xlnm.Print_Area" localSheetId="3">'３ '!$A$1:$S$41</definedName>
    <definedName name="_xlnm.Print_Area" localSheetId="4">'４ '!$A$1:$U$30</definedName>
    <definedName name="_xlnm.Print_Area" localSheetId="5">'５'!$A$1:$O$15</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O7" i="29" l="1"/>
  <c r="K7" i="29"/>
  <c r="J21" i="28"/>
  <c r="J16" i="28"/>
  <c r="E39" i="45" l="1"/>
  <c r="E38" i="45"/>
  <c r="E37" i="45"/>
  <c r="D25" i="45"/>
  <c r="B25" i="45"/>
  <c r="F23" i="45"/>
  <c r="E23" i="45"/>
  <c r="B23" i="45"/>
  <c r="H8" i="45"/>
  <c r="G8" i="45"/>
  <c r="F9" i="45"/>
  <c r="E39" i="44"/>
  <c r="E38" i="44"/>
  <c r="E37" i="44"/>
  <c r="D25" i="44"/>
  <c r="B25" i="44"/>
  <c r="F23" i="44"/>
  <c r="E23" i="44"/>
  <c r="B23" i="44"/>
  <c r="H8" i="44"/>
  <c r="G8" i="44"/>
  <c r="F39" i="45" l="1"/>
  <c r="H38" i="45"/>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I27" i="43"/>
  <c r="I26" i="43"/>
  <c r="E26" i="43"/>
  <c r="I25" i="43"/>
  <c r="E25" i="43"/>
  <c r="I24" i="43"/>
  <c r="E24" i="43"/>
  <c r="G21" i="43"/>
  <c r="M34" i="43" s="1"/>
  <c r="F21" i="43"/>
  <c r="E21" i="43"/>
  <c r="E23" i="43" s="1"/>
  <c r="G23" i="43" s="1"/>
  <c r="I20" i="43"/>
  <c r="I19" i="43"/>
  <c r="I18" i="43"/>
  <c r="I17" i="43"/>
  <c r="I16" i="43"/>
  <c r="I15" i="43"/>
  <c r="I21" i="43" s="1"/>
  <c r="E28" i="43" s="1"/>
  <c r="M36" i="43" s="1"/>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G23" i="42" s="1"/>
  <c r="I20" i="42"/>
  <c r="I19" i="42"/>
  <c r="I18" i="42"/>
  <c r="I17" i="42"/>
  <c r="I16" i="42"/>
  <c r="I21" i="42" s="1"/>
  <c r="E28" i="42" s="1"/>
  <c r="I15" i="42"/>
  <c r="I9" i="42"/>
  <c r="H31" i="45" l="1"/>
  <c r="H31" i="44"/>
  <c r="H38" i="44"/>
  <c r="F24" i="45"/>
  <c r="D23" i="45"/>
  <c r="F31" i="45"/>
  <c r="F33" i="45" s="1"/>
  <c r="G29" i="45" s="1"/>
  <c r="F36" i="45"/>
  <c r="F40" i="45" s="1"/>
  <c r="G36" i="45" s="1"/>
  <c r="D23" i="44"/>
  <c r="F31" i="44"/>
  <c r="F33" i="44" s="1"/>
  <c r="G29" i="44" s="1"/>
  <c r="F36" i="44"/>
  <c r="F40" i="44" s="1"/>
  <c r="G36" i="44" s="1"/>
  <c r="M36" i="42"/>
  <c r="E21" i="35" l="1"/>
  <c r="G21" i="35" s="1"/>
  <c r="G19" i="35"/>
  <c r="F19" i="35"/>
  <c r="E19" i="35"/>
  <c r="H18" i="35"/>
  <c r="H17" i="35"/>
  <c r="H16" i="35"/>
  <c r="H15" i="35"/>
  <c r="H14" i="35"/>
  <c r="H13" i="35"/>
  <c r="H21" i="35" s="1"/>
  <c r="H8" i="35"/>
  <c r="H3" i="35"/>
  <c r="D3" i="35"/>
  <c r="H1" i="35"/>
  <c r="C12" i="37"/>
  <c r="H11" i="37"/>
  <c r="G11" i="37"/>
  <c r="F10" i="37"/>
  <c r="F12" i="37" s="1"/>
  <c r="G9" i="37"/>
  <c r="G8" i="37"/>
  <c r="H8" i="37" s="1"/>
  <c r="K3" i="29"/>
  <c r="O3" i="29" s="1"/>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1" authorId="0" shapeId="0">
      <text>
        <r>
          <rPr>
            <b/>
            <sz val="9"/>
            <color indexed="81"/>
            <rFont val="MS P ゴシック"/>
            <family val="3"/>
            <charset val="128"/>
          </rPr>
          <t>日付は、西暦/月/日と入力してください。仮に2022年4月1日の場合は、2022/4/1と入力。</t>
        </r>
      </text>
    </comment>
  </commentList>
</comments>
</file>

<file path=xl/sharedStrings.xml><?xml version="1.0" encoding="utf-8"?>
<sst xmlns="http://schemas.openxmlformats.org/spreadsheetml/2006/main" count="707" uniqueCount="356">
  <si>
    <t>・ 学級担任は原則常勤専任であること　</t>
  </si>
  <si>
    <t>施設名</t>
    <rPh sb="0" eb="3">
      <t>シセツメイ</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</si>
  <si>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</si>
  <si>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</si>
  <si>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</si>
  <si>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</si>
  <si>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</si>
  <si>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</si>
  <si>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</si>
  <si>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</si>
  <si>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</si>
  <si>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</si>
  <si>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</si>
  <si>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</si>
  <si>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</si>
  <si>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</si>
  <si>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</si>
  <si>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</si>
  <si>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</si>
  <si>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</si>
  <si>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</si>
  <si>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</si>
  <si>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</si>
  <si>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</si>
  <si>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</si>
  <si>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</si>
  <si>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出</t>
    <rPh sb="0" eb="1">
      <t>デ</t>
    </rPh>
    <phoneticPr fontId="6"/>
  </si>
  <si>
    <t>ほふくしない児童</t>
    <rPh sb="6" eb="8">
      <t>ジドウ</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</si>
  <si>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</si>
  <si>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</si>
  <si>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</si>
  <si>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</si>
  <si>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</si>
  <si>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</si>
  <si>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</si>
  <si>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</si>
  <si>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</si>
  <si>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</si>
  <si>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</si>
  <si>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</si>
  <si>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</si>
  <si>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</si>
  <si>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</si>
  <si>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</si>
  <si>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</si>
  <si>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</si>
  <si>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【記載例】</t>
    <rPh sb="1" eb="4">
      <t>キサイレイ</t>
    </rPh>
    <phoneticPr fontId="6"/>
  </si>
  <si>
    <t>０歳児 ／</t>
    <rPh sb="1" eb="3">
      <t>サイジ</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</si>
  <si>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</si>
  <si>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</si>
  <si>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</si>
  <si>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</si>
  <si>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</si>
  <si>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</si>
  <si>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</si>
  <si>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</si>
  <si>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</si>
  <si>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</si>
  <si>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</si>
  <si>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</si>
  <si>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</si>
  <si>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</si>
  <si>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</si>
  <si>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</si>
  <si>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</si>
  <si>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</si>
  <si>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</si>
  <si>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</si>
  <si>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</si>
  <si>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</si>
  <si>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</si>
  <si>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</si>
  <si>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</si>
  <si>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</si>
  <si>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</si>
  <si>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</si>
  <si>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</si>
  <si>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</si>
  <si>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</si>
  <si>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</si>
  <si>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</si>
  <si>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</si>
  <si>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</si>
  <si>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</si>
  <si>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</si>
  <si>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</si>
  <si>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</si>
  <si>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</si>
  <si>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1人：1.65㎡</t>
    <rPh sb="1" eb="2">
      <t>ヒト</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</si>
  <si>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</si>
  <si>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</si>
  <si>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</si>
  <si>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</si>
  <si>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</si>
  <si>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</si>
  <si>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</si>
  <si>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</si>
  <si>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</si>
  <si>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</si>
  <si>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</si>
  <si>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</si>
  <si>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</si>
  <si>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</si>
  <si>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</si>
  <si>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</si>
  <si>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</si>
  <si>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</si>
  <si>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</si>
  <si>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</si>
  <si>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</si>
  <si>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t>／</t>
  </si>
  <si>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</si>
  <si>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</si>
  <si>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</si>
  <si>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</si>
  <si>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</si>
  <si>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</si>
  <si>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</si>
  <si>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</si>
  <si>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</si>
  <si>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</si>
  <si>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</si>
  <si>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</si>
  <si>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</si>
  <si>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</si>
  <si>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</si>
  <si>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</si>
  <si>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</si>
  <si>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</si>
  <si>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</si>
  <si>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</si>
  <si>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</si>
  <si>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</si>
  <si>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</si>
  <si>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</si>
  <si>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</si>
  <si>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</si>
  <si>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</si>
  <si>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</si>
  <si>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</si>
  <si>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</si>
  <si>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</si>
  <si>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</si>
  <si>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</si>
  <si>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</si>
  <si>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</si>
  <si>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</si>
  <si>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</si>
  <si>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</si>
  <si>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</si>
  <si>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</si>
  <si>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</si>
  <si>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</si>
  <si>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</si>
  <si>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</si>
  <si>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</si>
  <si>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</si>
  <si>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</si>
  <si>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</si>
  <si>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</si>
  <si>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</si>
  <si>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</si>
  <si>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</si>
  <si>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担当</t>
    <rPh sb="0" eb="2">
      <t>タントウ</t>
    </rPh>
    <phoneticPr fontId="6"/>
  </si>
  <si>
    <t>兼任</t>
    <rPh sb="0" eb="2">
      <t>ケンニン</t>
    </rPh>
    <phoneticPr fontId="6"/>
  </si>
  <si>
    <t>〇歳児
〇〇組</t>
    <rPh sb="1" eb="3">
      <t>サイジ</t>
    </rPh>
    <rPh sb="6" eb="7">
      <t>グミ</t>
    </rPh>
    <phoneticPr fontId="6"/>
  </si>
  <si>
    <t>本俸月額</t>
    <rPh sb="0" eb="2">
      <t>ホンポウ</t>
    </rPh>
    <rPh sb="2" eb="4">
      <t>ゲツガク</t>
    </rPh>
    <phoneticPr fontId="6"/>
  </si>
  <si>
    <t>（記載例）</t>
    <rPh sb="1" eb="3">
      <t>キサイ</t>
    </rPh>
    <rPh sb="3" eb="4">
      <t>レイ</t>
    </rPh>
    <phoneticPr fontId="6"/>
  </si>
  <si>
    <t>年</t>
    <rPh sb="0" eb="1">
      <t>トシ</t>
    </rPh>
    <phoneticPr fontId="6"/>
  </si>
  <si>
    <t>月</t>
    <rPh sb="0" eb="1">
      <t>ツキ</t>
    </rPh>
    <phoneticPr fontId="6"/>
  </si>
  <si>
    <t>本俸級号</t>
    <rPh sb="0" eb="2">
      <t>ホンポウ</t>
    </rPh>
    <rPh sb="2" eb="3">
      <t>キュウ</t>
    </rPh>
    <rPh sb="3" eb="4">
      <t>ゴウ</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</si>
  <si>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</si>
  <si>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</si>
  <si>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</si>
  <si>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</si>
  <si>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</si>
  <si>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</si>
  <si>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</si>
  <si>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円</t>
    <rPh sb="0" eb="1">
      <t>エン</t>
    </rPh>
    <phoneticPr fontId="6"/>
  </si>
  <si>
    <t>級</t>
    <rPh sb="0" eb="1">
      <t>キュウ</t>
    </rPh>
    <phoneticPr fontId="6"/>
  </si>
  <si>
    <t>号</t>
    <rPh sb="0" eb="1">
      <t>ゴウ</t>
    </rPh>
    <phoneticPr fontId="6"/>
  </si>
  <si>
    <t>（注）</t>
    <rPh sb="1" eb="2">
      <t>チュウ</t>
    </rPh>
    <phoneticPr fontId="6"/>
  </si>
  <si>
    <t>１．</t>
    <phoneticPr fontId="6"/>
  </si>
  <si>
    <t>３．</t>
    <phoneticPr fontId="6"/>
  </si>
  <si>
    <t>４．</t>
    <phoneticPr fontId="6"/>
  </si>
  <si>
    <t>「現に勤務する施設の勤続年数」　欄は、法人内部の人事異動等を全て含めて記載してください。</t>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6"/>
  </si>
  <si>
    <t>６.</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</si>
  <si>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</si>
  <si>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「本俸月額」　欄の上段には、当該職員が適用を受けている給料表の本俸月額（各種手当等を除く）を、下段には　「級・号」　を記載してください。</t>
    <rPh sb="1" eb="3">
      <t>ホンポウ</t>
    </rPh>
    <rPh sb="3" eb="5">
      <t>ゲツガク</t>
    </rPh>
    <rPh sb="7" eb="8">
      <t>ラン</t>
    </rPh>
    <rPh sb="9" eb="11">
      <t>ジョウダン</t>
    </rPh>
    <rPh sb="47" eb="49">
      <t>カダン</t>
    </rPh>
    <rPh sb="59" eb="61">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</si>
  <si>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</si>
  <si>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</si>
  <si>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初回の
採用年月</t>
    <rPh sb="0" eb="2">
      <t>ショカイ</t>
    </rPh>
    <rPh sb="4" eb="6">
      <t>サイヨウ</t>
    </rPh>
    <rPh sb="6" eb="8">
      <t>ネンゲツ</t>
    </rPh>
    <phoneticPr fontId="6"/>
  </si>
  <si>
    <t>勤　務　形　態</t>
    <rPh sb="0" eb="1">
      <t>ツトム</t>
    </rPh>
    <rPh sb="2" eb="3">
      <t>ツトム</t>
    </rPh>
    <rPh sb="4" eb="5">
      <t>ケイ</t>
    </rPh>
    <rPh sb="6" eb="7">
      <t>タイ</t>
    </rPh>
    <phoneticPr fontId="6"/>
  </si>
  <si>
    <t>～</t>
    <phoneticPr fontId="6"/>
  </si>
  <si>
    <t>　「職種」　欄　～　「現に勤務する施設の勤続年数」　欄については、　「（１）常勤職員」　と同様に記載してください。</t>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6"/>
  </si>
  <si>
    <t>２．</t>
    <phoneticPr fontId="6"/>
  </si>
  <si>
    <t>　「現に勤務する施設の勤続年数」　欄については、雇用契約の更新等の期間も全て含めて記載してください。</t>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</si>
  <si>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</si>
  <si>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</si>
  <si>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</si>
  <si>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r>
      <rPr>
        <b/>
        <sz val="11"/>
        <color rgb="FF0000FF"/>
        <rFont val="ＭＳ Ｐ明朝"/>
        <family val="1"/>
        <charset val="128"/>
      </rPr>
      <t>＊＊＊,＊＊＊</t>
    </r>
    <r>
      <rPr>
        <b/>
        <sz val="11"/>
        <color indexed="8"/>
        <rFont val="ＭＳ Ｐ明朝"/>
        <family val="1"/>
        <charset val="128"/>
      </rPr>
      <t>円</t>
    </r>
    <rPh sb="7" eb="8">
      <t>エン</t>
    </rPh>
    <phoneticPr fontId="6"/>
  </si>
  <si>
    <r>
      <rPr>
        <b/>
        <sz val="11"/>
        <color rgb="FF0000FF"/>
        <rFont val="ＭＳ Ｐ明朝"/>
        <family val="1"/>
        <charset val="128"/>
      </rPr>
      <t>〇</t>
    </r>
    <r>
      <rPr>
        <sz val="11"/>
        <color indexed="8"/>
        <rFont val="ＭＳ Ｐ明朝"/>
        <family val="1"/>
        <charset val="128"/>
      </rPr>
      <t>級</t>
    </r>
    <rPh sb="1" eb="2">
      <t>キュウ</t>
    </rPh>
    <phoneticPr fontId="6"/>
  </si>
  <si>
    <r>
      <rPr>
        <b/>
        <sz val="11"/>
        <color rgb="FF0000FF"/>
        <rFont val="ＭＳ Ｐ明朝"/>
        <family val="1"/>
        <charset val="128"/>
      </rPr>
      <t>〇</t>
    </r>
    <r>
      <rPr>
        <sz val="11"/>
        <color indexed="8"/>
        <rFont val="ＭＳ Ｐ明朝"/>
        <family val="1"/>
        <charset val="128"/>
      </rPr>
      <t>号</t>
    </r>
    <rPh sb="1" eb="2">
      <t>ゴウ</t>
    </rPh>
    <phoneticPr fontId="6"/>
  </si>
  <si>
    <t>Ｒ４年４月</t>
    <rPh sb="2" eb="3">
      <t>ネン</t>
    </rPh>
    <rPh sb="4" eb="5">
      <t>ガツ</t>
    </rPh>
    <phoneticPr fontId="6"/>
  </si>
  <si>
    <t>２.</t>
    <phoneticPr fontId="6"/>
  </si>
  <si>
    <t>「兼任」とドロップダウンリストから選択してください。</t>
    <rPh sb="1" eb="2">
      <t>ケン</t>
    </rPh>
    <rPh sb="2" eb="3">
      <t>ニン</t>
    </rPh>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</si>
  <si>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</si>
  <si>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</si>
  <si>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</si>
  <si>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３.</t>
    <phoneticPr fontId="6"/>
  </si>
  <si>
    <t>５．</t>
    <phoneticPr fontId="6"/>
  </si>
  <si>
    <t>７．</t>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</si>
  <si>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</si>
  <si>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</si>
  <si>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８.</t>
    <phoneticPr fontId="6"/>
  </si>
  <si>
    <r>
      <t>９．</t>
    </r>
    <r>
      <rPr>
        <sz val="10"/>
        <rFont val="ＭＳ Ｐ明朝"/>
        <family val="1"/>
        <charset val="128"/>
      </rPr>
      <t/>
    </r>
    <phoneticPr fontId="6"/>
  </si>
  <si>
    <r>
      <t>１０</t>
    </r>
    <r>
      <rPr>
        <sz val="10"/>
        <color indexed="8"/>
        <rFont val="ＭＳ Ｐ明朝"/>
        <family val="1"/>
        <charset val="128"/>
      </rPr>
      <t>．</t>
    </r>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</si>
  <si>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</si>
  <si>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</si>
  <si>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実地指導実施日の前月初日現在の状況を記載してください。</t>
    <rPh sb="15" eb="17">
      <t>ジョウキョウ</t>
    </rPh>
    <rPh sb="18" eb="20">
      <t>キサイ</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</si>
  <si>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</si>
  <si>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</si>
  <si>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</si>
  <si>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</si>
  <si>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</si>
  <si>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</si>
  <si>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</si>
  <si>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</si>
  <si>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</si>
  <si>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</si>
  <si>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</si>
  <si>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</si>
  <si>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 xml:space="preserve">  </t>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</si>
  <si>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</si>
  <si>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</si>
  <si>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</si>
  <si>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</si>
  <si>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</si>
  <si>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</si>
  <si>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</si>
  <si>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</si>
  <si>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</si>
  <si>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</si>
  <si>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</si>
  <si>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</si>
  <si>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</si>
  <si>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</si>
  <si>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</si>
  <si>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</si>
  <si>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</si>
  <si>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</si>
  <si>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</si>
  <si>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</si>
  <si>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</si>
  <si>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</si>
  <si>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</si>
  <si>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</si>
  <si>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</si>
  <si>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</si>
  <si>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</si>
  <si>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</si>
  <si>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</si>
  <si>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実地指導実施日の前月初日現在の状況を記載してください。</t>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</si>
  <si>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</si>
  <si>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</si>
  <si>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</si>
  <si>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</si>
  <si>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</si>
  <si>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</si>
  <si>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</si>
  <si>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</si>
  <si>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</si>
  <si>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</si>
  <si>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</si>
  <si>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</si>
  <si>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◇実地指導実施日の前月初日現在の園児数及び面積を記載してください。</t>
    <rPh sb="15" eb="17">
      <t>ニチゲンザイ</t>
    </rPh>
    <rPh sb="16" eb="19">
      <t>エンジスウ</t>
    </rPh>
    <rPh sb="19" eb="20">
      <t>オヨ</t>
    </rPh>
    <rPh sb="21" eb="23">
      <t>メンセキ</t>
    </rPh>
    <rPh sb="24" eb="26">
      <t>キサイ</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</si>
  <si>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</si>
  <si>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</si>
  <si>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</si>
  <si>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</si>
  <si>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</si>
  <si>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</si>
  <si>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</si>
  <si>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</si>
  <si>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</si>
  <si>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</si>
  <si>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</si>
  <si>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</si>
  <si>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</si>
  <si>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</si>
  <si>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</si>
  <si>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</si>
  <si>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</si>
  <si>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</si>
  <si>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</si>
  <si>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</si>
  <si>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</si>
  <si>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</si>
  <si>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</si>
  <si>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</si>
  <si>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</si>
  <si>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</si>
  <si>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</si>
  <si>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</si>
  <si>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</si>
  <si>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</si>
  <si>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</si>
  <si>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</si>
  <si>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</si>
  <si>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</si>
  <si>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</si>
  <si>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</si>
  <si>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</si>
  <si>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</si>
  <si>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</si>
  <si>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</si>
  <si>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</si>
  <si>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</si>
  <si>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</si>
  <si>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</si>
  <si>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</si>
  <si>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</si>
  <si>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</si>
  <si>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</si>
  <si>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</si>
  <si>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実地指導　関係資料</t>
    <rPh sb="0" eb="4">
      <t>ジッチシドウ</t>
    </rPh>
    <rPh sb="5" eb="7">
      <t>カンケイ</t>
    </rPh>
    <rPh sb="7" eb="9">
      <t>シリョウ</t>
    </rPh>
    <phoneticPr fontId="6"/>
  </si>
  <si>
    <r>
      <t xml:space="preserve">教諭
</t>
    </r>
    <r>
      <rPr>
        <sz val="9"/>
        <rFont val="ＭＳ Ｐ明朝"/>
        <family val="1"/>
        <charset val="128"/>
      </rPr>
      <t>（主幹・指導含む）</t>
    </r>
    <rPh sb="0" eb="2">
      <t>キョウユ</t>
    </rPh>
    <rPh sb="4" eb="6">
      <t>シュカン</t>
    </rPh>
    <rPh sb="7" eb="9">
      <t>シドウ</t>
    </rPh>
    <rPh sb="9" eb="10">
      <t>フク</t>
    </rPh>
    <phoneticPr fontId="6"/>
  </si>
  <si>
    <t>教育時間前</t>
    <rPh sb="0" eb="5">
      <t>キョウイクジカンマエ</t>
    </rPh>
    <phoneticPr fontId="6"/>
  </si>
  <si>
    <t>教育時間後</t>
    <rPh sb="0" eb="5">
      <t>キョウイクジカンゴ</t>
    </rPh>
    <phoneticPr fontId="6"/>
  </si>
  <si>
    <t>3.開園時間・教育時間・預かり保育時間等</t>
    <rPh sb="2" eb="4">
      <t>カイエン</t>
    </rPh>
    <rPh sb="4" eb="6">
      <t>ジカン</t>
    </rPh>
    <rPh sb="7" eb="9">
      <t>キョウイク</t>
    </rPh>
    <rPh sb="9" eb="11">
      <t>ジカン</t>
    </rPh>
    <rPh sb="12" eb="13">
      <t>アズ</t>
    </rPh>
    <rPh sb="15" eb="17">
      <t>ホイク</t>
    </rPh>
    <rPh sb="17" eb="19">
      <t>ジカン</t>
    </rPh>
    <rPh sb="19" eb="20">
      <t>トウ</t>
    </rPh>
    <phoneticPr fontId="6"/>
  </si>
  <si>
    <t>預かり保育時間</t>
    <rPh sb="0" eb="1">
      <t>アズ</t>
    </rPh>
    <rPh sb="3" eb="5">
      <t>ホイク</t>
    </rPh>
    <rPh sb="5" eb="7">
      <t>ジカン</t>
    </rPh>
    <phoneticPr fontId="6"/>
  </si>
  <si>
    <t>幼稚園教諭</t>
    <phoneticPr fontId="6"/>
  </si>
  <si>
    <t>1ページ「2.職員の採用・退職等の状況」最下行の令和４年度最終日（年度終了時点）と一致するよう記載してください。</t>
    <phoneticPr fontId="6"/>
  </si>
  <si>
    <t>「職種」　欄は、「園長→副園長→教頭→教諭→栄養士→調理員→その他の職種」の順に記載してください。</t>
    <rPh sb="1" eb="3">
      <t>ショクシュ</t>
    </rPh>
    <rPh sb="5" eb="6">
      <t>ラン</t>
    </rPh>
    <rPh sb="9" eb="11">
      <t>エンチョウ</t>
    </rPh>
    <rPh sb="12" eb="15">
      <t>フクエンチョウ</t>
    </rPh>
    <rPh sb="16" eb="18">
      <t>キョウトウ</t>
    </rPh>
    <rPh sb="19" eb="21">
      <t>キョウユ</t>
    </rPh>
    <rPh sb="22" eb="25">
      <t>エイヨウシ</t>
    </rPh>
    <rPh sb="26" eb="29">
      <t>チョウリイン</t>
    </rPh>
    <rPh sb="32" eb="33">
      <t>タ</t>
    </rPh>
    <rPh sb="34" eb="36">
      <t>ショクシュ</t>
    </rPh>
    <rPh sb="38" eb="39">
      <t>ジュン</t>
    </rPh>
    <rPh sb="40" eb="42">
      <t>キサイ</t>
    </rPh>
    <phoneticPr fontId="6"/>
  </si>
  <si>
    <t>「専任兼任」　欄は、当該幼稚園のみに常時勤務する者を　「専任」　、他の施設にも勤務する者のほか、時間的拘束を伴う業務（職業）等に従事する者に</t>
    <rPh sb="1" eb="3">
      <t>センニン</t>
    </rPh>
    <rPh sb="3" eb="5">
      <t>ケンニン</t>
    </rPh>
    <rPh sb="7" eb="8">
      <t>ラン</t>
    </rPh>
    <rPh sb="10" eb="12">
      <t>トウガイ</t>
    </rPh>
    <rPh sb="12" eb="15">
      <t>ヨウチエン</t>
    </rPh>
    <rPh sb="18" eb="20">
      <t>ジョウジ</t>
    </rPh>
    <rPh sb="20" eb="22">
      <t>キンム</t>
    </rPh>
    <rPh sb="24" eb="25">
      <t>モノ</t>
    </rPh>
    <rPh sb="28" eb="29">
      <t>セン</t>
    </rPh>
    <rPh sb="29" eb="30">
      <t>ニン</t>
    </rPh>
    <rPh sb="33" eb="34">
      <t>タ</t>
    </rPh>
    <rPh sb="35" eb="37">
      <t>シセツ</t>
    </rPh>
    <rPh sb="39" eb="41">
      <t>キンム</t>
    </rPh>
    <rPh sb="43" eb="44">
      <t>モノ</t>
    </rPh>
    <rPh sb="48" eb="51">
      <t>ジカンテキ</t>
    </rPh>
    <rPh sb="51" eb="53">
      <t>コウソク</t>
    </rPh>
    <rPh sb="54" eb="55">
      <t>トモナ</t>
    </rPh>
    <rPh sb="56" eb="58">
      <t>ギョウム</t>
    </rPh>
    <rPh sb="59" eb="61">
      <t>ショクギョウ</t>
    </rPh>
    <rPh sb="65" eb="66">
      <t>ジ</t>
    </rPh>
    <phoneticPr fontId="6"/>
  </si>
  <si>
    <t>「資格」　欄は、園長、副園長、教頭及び教諭の資格について、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キョウユ</t>
    </rPh>
    <rPh sb="22" eb="24">
      <t>シカク</t>
    </rPh>
    <rPh sb="30" eb="32">
      <t>ホイク</t>
    </rPh>
    <rPh sb="32" eb="33">
      <t>シ</t>
    </rPh>
    <rPh sb="34" eb="36">
      <t>シカク</t>
    </rPh>
    <rPh sb="37" eb="38">
      <t>ユウ</t>
    </rPh>
    <rPh sb="42" eb="44">
      <t>バアイ</t>
    </rPh>
    <rPh sb="46" eb="47">
      <t>ホ</t>
    </rPh>
    <rPh sb="49" eb="52">
      <t>ヨウチエン</t>
    </rPh>
    <rPh sb="52" eb="54">
      <t>キョウユ</t>
    </rPh>
    <rPh sb="54" eb="57">
      <t>メンキョジョウ</t>
    </rPh>
    <rPh sb="58" eb="59">
      <t>ユウ</t>
    </rPh>
    <rPh sb="63" eb="65">
      <t>バアイ</t>
    </rPh>
    <rPh sb="68" eb="69">
      <t>ヨウ</t>
    </rPh>
    <rPh sb="73" eb="75">
      <t>リョウホウ</t>
    </rPh>
    <rPh sb="76" eb="78">
      <t>シカク</t>
    </rPh>
    <rPh sb="79" eb="80">
      <t>ユウ</t>
    </rPh>
    <rPh sb="84" eb="86">
      <t>バアイ</t>
    </rPh>
    <rPh sb="88" eb="89">
      <t>ホ</t>
    </rPh>
    <rPh sb="90" eb="91">
      <t>ヨウ</t>
    </rPh>
    <phoneticPr fontId="6"/>
  </si>
  <si>
    <t>【例１】3歳児クラスのたんぽぽ組を担当⇒「3歳児たんぽぽ組」と記載。（※兼務している場合は、主な担当の方を記載）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6"/>
  </si>
  <si>
    <r>
      <rPr>
        <sz val="11"/>
        <color rgb="FF0000FF"/>
        <rFont val="ＭＳ Ｐ明朝"/>
        <family val="1"/>
        <charset val="128"/>
      </rPr>
      <t>(1号)</t>
    </r>
    <r>
      <rPr>
        <sz val="11"/>
        <color theme="1"/>
        <rFont val="ＭＳ Ｐ明朝"/>
        <family val="1"/>
        <charset val="128"/>
      </rPr>
      <t>R4</t>
    </r>
    <r>
      <rPr>
        <sz val="11"/>
        <rFont val="ＭＳ Ｐ明朝"/>
        <family val="1"/>
        <charset val="128"/>
      </rPr>
      <t>年度の年間延べ人数</t>
    </r>
    <rPh sb="2" eb="3">
      <t>ゴウ</t>
    </rPh>
    <rPh sb="6" eb="8">
      <t>ネンド</t>
    </rPh>
    <rPh sb="9" eb="11">
      <t>ネンカン</t>
    </rPh>
    <rPh sb="11" eb="12">
      <t>ノ</t>
    </rPh>
    <rPh sb="13" eb="15">
      <t>ニンズウ</t>
    </rPh>
    <phoneticPr fontId="6"/>
  </si>
  <si>
    <t>【幼稚園／令和６年度】</t>
    <rPh sb="1" eb="4">
      <t>ヨウチエン</t>
    </rPh>
    <rPh sb="5" eb="7">
      <t>レイワ</t>
    </rPh>
    <rPh sb="8" eb="10">
      <t>ネンド</t>
    </rPh>
    <phoneticPr fontId="6"/>
  </si>
  <si>
    <t>令和４年度最終日（年度終了時点）</t>
    <rPh sb="0" eb="2">
      <t>レイワ</t>
    </rPh>
    <rPh sb="3" eb="5">
      <t>ネンド</t>
    </rPh>
    <rPh sb="5" eb="8">
      <t>サイシュウビ</t>
    </rPh>
    <rPh sb="9" eb="11">
      <t>ネンド</t>
    </rPh>
    <rPh sb="11" eb="13">
      <t>シュウリョウ</t>
    </rPh>
    <rPh sb="13" eb="15">
      <t>ジテン</t>
    </rPh>
    <phoneticPr fontId="6"/>
  </si>
  <si>
    <t>令和４年度末（3/31）退職</t>
    <rPh sb="0" eb="2">
      <t>レイワ</t>
    </rPh>
    <rPh sb="3" eb="5">
      <t>ネンド</t>
    </rPh>
    <rPh sb="5" eb="6">
      <t>マツ</t>
    </rPh>
    <rPh sb="12" eb="14">
      <t>タイショク</t>
    </rPh>
    <phoneticPr fontId="6"/>
  </si>
  <si>
    <t>令和４年度末（3/31）異動（転出、産育休取得）</t>
    <rPh sb="0" eb="2">
      <t>レイワ</t>
    </rPh>
    <rPh sb="5" eb="6">
      <t>マツ</t>
    </rPh>
    <rPh sb="12" eb="14">
      <t>イドウ</t>
    </rPh>
    <rPh sb="15" eb="17">
      <t>テンシュツ</t>
    </rPh>
    <rPh sb="18" eb="21">
      <t>サンイクキュウ</t>
    </rPh>
    <rPh sb="21" eb="23">
      <t>シュトク</t>
    </rPh>
    <phoneticPr fontId="6"/>
  </si>
  <si>
    <t>令和５年度当初（4/1）採用</t>
    <rPh sb="0" eb="2">
      <t>レイワ</t>
    </rPh>
    <rPh sb="3" eb="4">
      <t>ネン</t>
    </rPh>
    <rPh sb="4" eb="5">
      <t>ド</t>
    </rPh>
    <rPh sb="5" eb="7">
      <t>トウショ</t>
    </rPh>
    <rPh sb="12" eb="14">
      <t>サイヨウ</t>
    </rPh>
    <phoneticPr fontId="6"/>
  </si>
  <si>
    <t>令和５年度当初（4/1）異動（転入、産育休から復帰）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</si>
  <si>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令和５年度初日（年度開始時点）</t>
    <rPh sb="0" eb="2">
      <t>レイワ</t>
    </rPh>
    <rPh sb="3" eb="5">
      <t>ネンド</t>
    </rPh>
    <rPh sb="5" eb="7">
      <t>ショニチ</t>
    </rPh>
    <rPh sb="8" eb="10">
      <t>ネンド</t>
    </rPh>
    <rPh sb="10" eb="12">
      <t>カイシ</t>
    </rPh>
    <rPh sb="12" eb="14">
      <t>ジテン</t>
    </rPh>
    <phoneticPr fontId="6"/>
  </si>
  <si>
    <t>令和５年度最終日（年度終了時点）</t>
    <phoneticPr fontId="6"/>
  </si>
  <si>
    <t>7．職員の配置状況（令和5年度）</t>
    <rPh sb="2" eb="4">
      <t>ショクイン</t>
    </rPh>
    <rPh sb="5" eb="7">
      <t>ハイチ</t>
    </rPh>
    <rPh sb="7" eb="9">
      <t>ジョウキョウ</t>
    </rPh>
    <rPh sb="10" eb="12">
      <t>レイワ</t>
    </rPh>
    <rPh sb="13" eb="15">
      <t>ネンド</t>
    </rPh>
    <phoneticPr fontId="6"/>
  </si>
  <si>
    <t>Ｒ５年４月</t>
    <rPh sb="2" eb="3">
      <t>ネン</t>
    </rPh>
    <rPh sb="4" eb="5">
      <t>ガツ</t>
    </rPh>
    <phoneticPr fontId="6"/>
  </si>
  <si>
    <t>(1)R4年度の年間平均在所率</t>
    <rPh sb="5" eb="7">
      <t>ネンド</t>
    </rPh>
    <rPh sb="8" eb="10">
      <t>ネンカン</t>
    </rPh>
    <rPh sb="10" eb="12">
      <t>ヘイキン</t>
    </rPh>
    <rPh sb="12" eb="13">
      <t>ザイ</t>
    </rPh>
    <rPh sb="13" eb="14">
      <t>ショ</t>
    </rPh>
    <rPh sb="14" eb="15">
      <t>リツ</t>
    </rPh>
    <phoneticPr fontId="6"/>
  </si>
  <si>
    <t>(2)R5年度の年間平均在所率</t>
    <rPh sb="5" eb="7">
      <t>ネンド</t>
    </rPh>
    <rPh sb="8" eb="10">
      <t>ネンカン</t>
    </rPh>
    <rPh sb="10" eb="12">
      <t>ヘイキン</t>
    </rPh>
    <rPh sb="12" eb="13">
      <t>ザイ</t>
    </rPh>
    <rPh sb="13" eb="14">
      <t>ショ</t>
    </rPh>
    <rPh sb="14" eb="15">
      <t>リツ</t>
    </rPh>
    <phoneticPr fontId="6"/>
  </si>
  <si>
    <r>
      <rPr>
        <sz val="11"/>
        <color rgb="FF0000FF"/>
        <rFont val="ＭＳ Ｐ明朝"/>
        <family val="1"/>
        <charset val="128"/>
      </rPr>
      <t>(1号)</t>
    </r>
    <r>
      <rPr>
        <sz val="11"/>
        <color theme="1"/>
        <rFont val="ＭＳ Ｐ明朝"/>
        <family val="1"/>
        <charset val="128"/>
      </rPr>
      <t>R5</t>
    </r>
    <r>
      <rPr>
        <sz val="11"/>
        <rFont val="ＭＳ Ｐ明朝"/>
        <family val="1"/>
        <charset val="128"/>
      </rPr>
      <t>年度の年間延べ人数</t>
    </r>
    <rPh sb="2" eb="3">
      <t>ゴウ</t>
    </rPh>
    <rPh sb="6" eb="8">
      <t>ネンド</t>
    </rPh>
    <rPh sb="9" eb="11">
      <t>ネンカン</t>
    </rPh>
    <rPh sb="11" eb="12">
      <t>ノ</t>
    </rPh>
    <rPh sb="13" eb="15">
      <t>ニンズウ</t>
    </rPh>
    <phoneticPr fontId="6"/>
  </si>
  <si>
    <t>令和５年度</t>
    <rPh sb="0" eb="2">
      <t>レイワ</t>
    </rPh>
    <rPh sb="3" eb="4">
      <t>ネン</t>
    </rPh>
    <rPh sb="4" eb="5">
      <t>ド</t>
    </rPh>
    <phoneticPr fontId="6"/>
  </si>
  <si>
    <t>採用年月</t>
    <rPh sb="0" eb="2">
      <t>サイヨウ</t>
    </rPh>
    <rPh sb="2" eb="4">
      <t>ネンゲツ</t>
    </rPh>
    <phoneticPr fontId="6"/>
  </si>
  <si>
    <t>勤続年数
（R6.3.31現在）</t>
    <rPh sb="0" eb="2">
      <t>キンゾク</t>
    </rPh>
    <rPh sb="2" eb="4">
      <t>ネンスウ</t>
    </rPh>
    <rPh sb="13" eb="15">
      <t>ゲンザイ</t>
    </rPh>
    <phoneticPr fontId="6"/>
  </si>
  <si>
    <t>R5年度の雇用契約期間</t>
    <rPh sb="2" eb="4">
      <t>ネンド</t>
    </rPh>
    <rPh sb="5" eb="7">
      <t>コヨウ</t>
    </rPh>
    <rPh sb="7" eb="9">
      <t>ケイヤク</t>
    </rPh>
    <rPh sb="9" eb="11">
      <t>キカン</t>
    </rPh>
    <phoneticPr fontId="6"/>
  </si>
  <si>
    <t>22　・　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</si>
</sst>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quot;円&quot;"/>
    <numFmt numFmtId="189" formatCode="General&quot;時&quot;&quot;間&quot;"/>
    <numFmt numFmtId="190" formatCode="General&quot;日&quot;"/>
    <numFmt numFmtId="191" formatCode="0.00_);[Red]\(0.00\)"/>
    <numFmt numFmtId="192" formatCode="0.0&quot;㎡&quot;"/>
    <numFmt numFmtId="193" formatCode="&quot;計&quot;\ \ \ \ 0.0&quot;㎡&quot;"/>
    <numFmt numFmtId="194" formatCode="0.00_ "/>
  </numFmts>
  <fonts count="75">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b/>
      <sz val="11"/>
      <color rgb="FFFF0000"/>
      <name val="ＭＳ Ｐ明朝"/>
      <family val="1"/>
      <charset val="128"/>
    </font>
    <font>
      <sz val="10"/>
      <color theme="1"/>
      <name val="ＭＳ Ｐ明朝"/>
      <family val="1"/>
      <charset val="128"/>
    </font>
    <font>
      <b/>
      <sz val="11"/>
      <color rgb="FFFF0000"/>
      <name val="ＭＳ Ｐゴシック"/>
      <family val="3"/>
      <charset val="128"/>
    </font>
    <font>
      <b/>
      <sz val="11"/>
      <color indexed="8"/>
      <name val="ＭＳ Ｐ明朝"/>
      <family val="1"/>
      <charset val="128"/>
    </font>
    <font>
      <sz val="11"/>
      <color indexed="8"/>
      <name val="ＭＳ Ｐ明朝"/>
      <family val="1"/>
      <charset val="128"/>
    </font>
    <font>
      <sz val="9"/>
      <color theme="1"/>
      <name val="ＭＳ Ｐ明朝"/>
      <family val="1"/>
      <charset val="128"/>
    </font>
    <font>
      <sz val="10"/>
      <color indexed="8"/>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10"/>
      <color rgb="FF00B0F0"/>
      <name val="ＭＳ Ｐ明朝"/>
      <family val="1"/>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b/>
      <sz val="11"/>
      <color theme="1"/>
      <name val="ＭＳ Ｐゴシック"/>
      <family val="3"/>
      <charset val="128"/>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4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25">
    <xf numFmtId="0" fontId="0" fillId="0" borderId="0" xfId="0">
      <alignment vertical="center"/>
    </xf>
    <xf numFmtId="0" fontId="7" fillId="0" borderId="0" xfId="0" applyFont="1">
      <alignment vertical="center"/>
    </xf>
    <xf numFmtId="0" fontId="8" fillId="0" borderId="0" xfId="0" applyFont="1">
      <alignment vertical="center"/>
    </xf>
    <xf numFmtId="0" fontId="7" fillId="0" borderId="7" xfId="5" applyFont="1" applyBorder="1" applyAlignment="1">
      <alignment horizontal="center" vertical="center" shrinkToFit="1"/>
    </xf>
    <xf numFmtId="0" fontId="8" fillId="0" borderId="0" xfId="0" quotePrefix="1" applyFont="1" applyAlignment="1">
      <alignment vertical="center"/>
    </xf>
    <xf numFmtId="0" fontId="8" fillId="0" borderId="0" xfId="0" applyFont="1" applyAlignment="1">
      <alignment vertical="center"/>
    </xf>
    <xf numFmtId="0" fontId="8" fillId="0" borderId="0" xfId="0" quotePrefix="1" applyFont="1" applyAlignment="1">
      <alignment horizontal="righ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0" xfId="6" applyFont="1" applyBorder="1" applyAlignment="1">
      <alignment horizontal="right" vertical="center"/>
    </xf>
    <xf numFmtId="0" fontId="19" fillId="0" borderId="0" xfId="6" applyFont="1" applyBorder="1" applyAlignment="1">
      <alignment horizontal="left" vertical="center"/>
    </xf>
    <xf numFmtId="0" fontId="7" fillId="2" borderId="2" xfId="0" applyFont="1" applyFill="1" applyBorder="1" applyAlignment="1">
      <alignmen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3"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3"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3"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3"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4"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55"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58"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0" fontId="7" fillId="0" borderId="12" xfId="0" applyFont="1" applyBorder="1" applyAlignment="1">
      <alignment vertical="center"/>
    </xf>
    <xf numFmtId="0" fontId="10" fillId="0" borderId="0" xfId="6" applyFont="1" applyBorder="1" applyAlignment="1">
      <alignment vertical="center" wrapText="1"/>
    </xf>
    <xf numFmtId="0" fontId="4" fillId="0" borderId="0" xfId="5" applyAlignment="1">
      <alignment vertical="center" wrapText="1"/>
    </xf>
    <xf numFmtId="0" fontId="22" fillId="0" borderId="0" xfId="5" applyFont="1" applyAlignment="1">
      <alignment vertical="center" wrapText="1"/>
    </xf>
    <xf numFmtId="0" fontId="22" fillId="0" borderId="0" xfId="5" applyFont="1" applyAlignment="1">
      <alignment vertical="center"/>
    </xf>
    <xf numFmtId="0" fontId="12" fillId="0" borderId="0" xfId="6" applyFont="1">
      <alignment vertical="center"/>
    </xf>
    <xf numFmtId="0" fontId="46" fillId="0" borderId="43" xfId="6" applyFont="1" applyBorder="1" applyAlignment="1">
      <alignment horizontal="center" vertical="center"/>
    </xf>
    <xf numFmtId="0" fontId="46" fillId="0" borderId="10" xfId="6" applyFont="1" applyBorder="1" applyAlignment="1">
      <alignment horizontal="center" vertical="center" wrapText="1"/>
    </xf>
    <xf numFmtId="0" fontId="46" fillId="0" borderId="45" xfId="6" applyFont="1" applyBorder="1" applyAlignment="1">
      <alignment horizontal="center" vertical="center" wrapText="1"/>
    </xf>
    <xf numFmtId="0" fontId="46"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3"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67" xfId="6" applyFont="1" applyBorder="1" applyAlignment="1">
      <alignment horizontal="right" vertical="center"/>
    </xf>
    <xf numFmtId="0" fontId="12" fillId="0" borderId="68" xfId="6" applyFont="1" applyBorder="1" applyAlignment="1">
      <alignment horizontal="righ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61" xfId="6" applyFont="1" applyBorder="1" applyAlignment="1">
      <alignment horizontal="right" vertical="center"/>
    </xf>
    <xf numFmtId="0" fontId="12" fillId="0" borderId="62" xfId="6" applyFont="1" applyBorder="1" applyAlignment="1">
      <alignment horizontal="right" vertical="center"/>
    </xf>
    <xf numFmtId="0" fontId="50" fillId="0" borderId="0" xfId="6" applyFont="1">
      <alignment vertical="center"/>
    </xf>
    <xf numFmtId="0" fontId="50" fillId="0" borderId="0" xfId="6" applyFont="1" applyBorder="1">
      <alignment vertical="center"/>
    </xf>
    <xf numFmtId="0" fontId="46" fillId="0" borderId="0" xfId="6" applyFont="1">
      <alignment vertical="center"/>
    </xf>
    <xf numFmtId="0" fontId="46" fillId="0" borderId="0" xfId="6" quotePrefix="1" applyFont="1">
      <alignment vertical="center"/>
    </xf>
    <xf numFmtId="0" fontId="46" fillId="0" borderId="0" xfId="6" quotePrefix="1" applyFont="1" applyBorder="1" applyAlignment="1">
      <alignment vertical="center"/>
    </xf>
    <xf numFmtId="0" fontId="12" fillId="0" borderId="0" xfId="6"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12" fillId="0" borderId="39" xfId="6" applyFont="1" applyBorder="1">
      <alignment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40" xfId="6" applyFont="1" applyBorder="1">
      <alignment vertical="center"/>
    </xf>
    <xf numFmtId="0" fontId="50" fillId="0" borderId="0" xfId="6" quotePrefix="1" applyFont="1">
      <alignment vertical="center"/>
    </xf>
    <xf numFmtId="0" fontId="46" fillId="0" borderId="0" xfId="6" applyFont="1" applyBorder="1" applyAlignment="1">
      <alignment vertical="center"/>
    </xf>
    <xf numFmtId="0" fontId="46" fillId="0" borderId="0" xfId="6" applyFont="1" applyAlignment="1">
      <alignment vertical="center"/>
    </xf>
    <xf numFmtId="0" fontId="53" fillId="0" borderId="0" xfId="6" applyFont="1" applyBorder="1" applyAlignment="1">
      <alignment horizontal="center" vertical="center" shrinkToFit="1"/>
    </xf>
    <xf numFmtId="0" fontId="53" fillId="0" borderId="64" xfId="6" applyFont="1" applyBorder="1" applyAlignment="1">
      <alignment horizontal="center" vertical="center" shrinkToFit="1"/>
    </xf>
    <xf numFmtId="0" fontId="46" fillId="0" borderId="0" xfId="0" quotePrefix="1" applyFont="1">
      <alignment vertical="center"/>
    </xf>
    <xf numFmtId="0" fontId="46" fillId="0" borderId="0" xfId="0" applyFont="1">
      <alignment vertical="center"/>
    </xf>
    <xf numFmtId="49" fontId="46" fillId="0" borderId="0" xfId="0" quotePrefix="1" applyNumberFormat="1" applyFont="1" applyFill="1">
      <alignment vertical="center"/>
    </xf>
    <xf numFmtId="0" fontId="55" fillId="0" borderId="0" xfId="0" applyFont="1">
      <alignment vertical="center"/>
    </xf>
    <xf numFmtId="0" fontId="56" fillId="0" borderId="0" xfId="0" applyFont="1">
      <alignment vertical="center"/>
    </xf>
    <xf numFmtId="0" fontId="2" fillId="0" borderId="0" xfId="6">
      <alignmen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7" fillId="0" borderId="0" xfId="6" applyFont="1" applyBorder="1" applyAlignment="1" applyProtection="1">
      <alignment horizontal="center" vertical="center"/>
    </xf>
    <xf numFmtId="0" fontId="57"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7"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2" fillId="0" borderId="0" xfId="6" applyFont="1" applyFill="1" applyBorder="1" applyAlignment="1" applyProtection="1">
      <alignment horizontal="center" vertical="center" wrapText="1"/>
    </xf>
    <xf numFmtId="182" fontId="2" fillId="0" borderId="0" xfId="6" applyNumberFormat="1" applyFont="1" applyFill="1" applyBorder="1" applyAlignment="1" applyProtection="1">
      <alignment horizontal="center" vertical="center"/>
    </xf>
    <xf numFmtId="0" fontId="2" fillId="0" borderId="0" xfId="6" applyFont="1" applyFill="1" applyBorder="1" applyProtection="1">
      <alignment vertical="center"/>
    </xf>
    <xf numFmtId="0" fontId="3" fillId="0" borderId="7" xfId="6" applyFont="1" applyBorder="1" applyAlignment="1" applyProtection="1">
      <alignment horizontal="center" vertical="center" wrapText="1"/>
    </xf>
    <xf numFmtId="0" fontId="3" fillId="0" borderId="0"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4"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79" fontId="2" fillId="0" borderId="0"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88"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3" xfId="6" applyFont="1" applyBorder="1" applyAlignment="1" applyProtection="1">
      <alignment vertical="center" wrapText="1"/>
    </xf>
    <xf numFmtId="0" fontId="3" fillId="0" borderId="64" xfId="6" applyFont="1" applyBorder="1" applyAlignment="1" applyProtection="1">
      <alignment vertical="center" wrapText="1"/>
    </xf>
    <xf numFmtId="0" fontId="3" fillId="0" borderId="65" xfId="6" applyFont="1" applyBorder="1" applyAlignment="1" applyProtection="1">
      <alignment vertical="center" wrapText="1"/>
    </xf>
    <xf numFmtId="0" fontId="3" fillId="0" borderId="97" xfId="6" applyFont="1" applyBorder="1" applyAlignment="1" applyProtection="1">
      <alignment vertical="center" shrinkToFit="1"/>
    </xf>
    <xf numFmtId="0" fontId="3" fillId="0" borderId="98" xfId="6" applyFont="1" applyBorder="1" applyAlignment="1" applyProtection="1">
      <alignment vertical="center" shrinkToFit="1"/>
    </xf>
    <xf numFmtId="0" fontId="65"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6" fillId="0" borderId="0" xfId="6" applyFont="1" applyFill="1" applyAlignment="1" applyProtection="1">
      <alignment horizontal="center" vertical="center"/>
    </xf>
    <xf numFmtId="182" fontId="2" fillId="6" borderId="70"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3"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76" xfId="6" applyFont="1" applyBorder="1" applyAlignment="1" applyProtection="1">
      <alignment horizontal="left" vertical="center"/>
    </xf>
    <xf numFmtId="0" fontId="35" fillId="0" borderId="81" xfId="6" applyFont="1" applyBorder="1" applyAlignment="1" applyProtection="1">
      <alignment horizontal="right" vertical="center"/>
    </xf>
    <xf numFmtId="0" fontId="66"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66" fillId="0" borderId="0" xfId="6" applyFont="1" applyBorder="1" applyAlignment="1" applyProtection="1">
      <alignment horizontal="center" vertical="center"/>
    </xf>
    <xf numFmtId="0" fontId="35" fillId="0" borderId="112" xfId="6" applyFont="1" applyBorder="1" applyAlignment="1" applyProtection="1">
      <alignment horizontal="right" vertical="center"/>
    </xf>
    <xf numFmtId="191" fontId="2" fillId="0" borderId="0" xfId="6" applyNumberFormat="1" applyFont="1" applyProtection="1">
      <alignment vertical="center"/>
    </xf>
    <xf numFmtId="0" fontId="3" fillId="0" borderId="0" xfId="6" applyFont="1" applyBorder="1" applyAlignment="1" applyProtection="1">
      <alignment horizontal="left" vertical="center"/>
    </xf>
    <xf numFmtId="189"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0" xfId="6" applyFont="1" applyBorder="1" applyAlignment="1">
      <alignment horizontal="center" vertical="center"/>
    </xf>
    <xf numFmtId="0" fontId="57" fillId="0" borderId="0" xfId="6" applyFont="1" applyAlignment="1" applyProtection="1">
      <alignment horizontal="center" vertical="center"/>
    </xf>
    <xf numFmtId="0" fontId="57"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70"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7" fillId="0" borderId="0" xfId="6" applyFont="1" applyAlignment="1" applyProtection="1">
      <alignment vertical="center"/>
    </xf>
    <xf numFmtId="0" fontId="57" fillId="0" borderId="0" xfId="6" applyFont="1" applyAlignment="1" applyProtection="1">
      <alignment horizontal="left" vertical="center"/>
    </xf>
    <xf numFmtId="0" fontId="71" fillId="0" borderId="0" xfId="6" applyFont="1" applyBorder="1" applyAlignment="1" applyProtection="1">
      <alignment vertical="center"/>
    </xf>
    <xf numFmtId="0" fontId="2" fillId="0" borderId="123" xfId="6" applyFont="1" applyBorder="1" applyAlignment="1" applyProtection="1">
      <alignment vertical="center" shrinkToFit="1"/>
    </xf>
    <xf numFmtId="0" fontId="71" fillId="3" borderId="0" xfId="6" applyFont="1" applyFill="1" applyBorder="1" applyAlignment="1" applyProtection="1">
      <alignment vertical="center"/>
    </xf>
    <xf numFmtId="0" fontId="2" fillId="0" borderId="110" xfId="6" applyFont="1" applyFill="1" applyBorder="1" applyAlignment="1" applyProtection="1">
      <alignment vertical="center"/>
    </xf>
    <xf numFmtId="0" fontId="21" fillId="0" borderId="0" xfId="6" applyFont="1" applyFill="1" applyBorder="1" applyAlignment="1" applyProtection="1">
      <alignment vertical="center"/>
    </xf>
    <xf numFmtId="0" fontId="71"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69" xfId="6" applyBorder="1" applyAlignment="1" applyProtection="1">
      <alignment horizontal="center" vertical="center"/>
    </xf>
    <xf numFmtId="0" fontId="2" fillId="0" borderId="72"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06" xfId="6" applyNumberFormat="1" applyFill="1" applyBorder="1" applyAlignment="1" applyProtection="1">
      <alignment horizontal="center" vertical="center"/>
    </xf>
    <xf numFmtId="182" fontId="2" fillId="4" borderId="73" xfId="6" applyNumberFormat="1" applyFill="1" applyBorder="1" applyAlignment="1" applyProtection="1">
      <alignment horizontal="center" vertical="center"/>
      <protection locked="0"/>
    </xf>
    <xf numFmtId="182" fontId="2" fillId="0" borderId="73" xfId="6" applyNumberFormat="1" applyBorder="1" applyAlignment="1" applyProtection="1">
      <alignment horizontal="center" vertical="center"/>
    </xf>
    <xf numFmtId="0" fontId="2" fillId="0" borderId="73" xfId="6" applyBorder="1" applyAlignment="1" applyProtection="1">
      <alignment horizontal="center" vertical="center"/>
    </xf>
    <xf numFmtId="0" fontId="2" fillId="0" borderId="100" xfId="6" applyBorder="1" applyAlignment="1" applyProtection="1">
      <alignment horizontal="center" vertical="center"/>
    </xf>
    <xf numFmtId="0" fontId="2" fillId="0" borderId="69" xfId="6" applyBorder="1" applyAlignment="1" applyProtection="1">
      <alignment horizontal="center" vertical="center" shrinkToFit="1"/>
    </xf>
    <xf numFmtId="192" fontId="2" fillId="4" borderId="11" xfId="6" applyNumberFormat="1" applyFill="1" applyBorder="1" applyAlignment="1" applyProtection="1">
      <alignment horizontal="center" vertical="center"/>
      <protection locked="0"/>
    </xf>
    <xf numFmtId="192" fontId="2" fillId="0" borderId="43" xfId="6" applyNumberFormat="1" applyBorder="1" applyAlignment="1" applyProtection="1">
      <alignment horizontal="center" vertical="center"/>
    </xf>
    <xf numFmtId="192" fontId="2" fillId="0" borderId="7" xfId="6" applyNumberFormat="1" applyBorder="1" applyAlignment="1" applyProtection="1">
      <alignment horizontal="center" vertical="center"/>
    </xf>
    <xf numFmtId="192" fontId="2" fillId="0" borderId="103" xfId="6" applyNumberFormat="1" applyBorder="1" applyAlignment="1" applyProtection="1">
      <alignment horizontal="center" vertical="center"/>
    </xf>
    <xf numFmtId="192" fontId="11" fillId="0" borderId="89" xfId="6" applyNumberFormat="1" applyFont="1" applyFill="1" applyBorder="1" applyAlignment="1" applyProtection="1">
      <alignment horizontal="center" vertical="center" wrapText="1" shrinkToFit="1"/>
    </xf>
    <xf numFmtId="192" fontId="11" fillId="0" borderId="45" xfId="6" applyNumberFormat="1" applyFont="1" applyBorder="1" applyAlignment="1" applyProtection="1">
      <alignment horizontal="center" vertical="center" wrapText="1" shrinkToFit="1"/>
    </xf>
    <xf numFmtId="192" fontId="2" fillId="0" borderId="106" xfId="6" applyNumberFormat="1" applyFill="1" applyBorder="1" applyAlignment="1" applyProtection="1">
      <alignment horizontal="center" vertical="center"/>
    </xf>
    <xf numFmtId="192" fontId="2" fillId="4" borderId="73" xfId="6" applyNumberFormat="1" applyFill="1" applyBorder="1" applyAlignment="1" applyProtection="1">
      <alignment horizontal="center" vertical="center"/>
      <protection locked="0"/>
    </xf>
    <xf numFmtId="192" fontId="2" fillId="4" borderId="74"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6"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18" xfId="6" applyBorder="1" applyAlignment="1" applyProtection="1">
      <alignment horizontal="center" vertical="center"/>
    </xf>
    <xf numFmtId="0" fontId="2" fillId="0" borderId="0" xfId="6" applyBorder="1" applyAlignment="1" applyProtection="1">
      <alignment horizontal="center" vertical="center"/>
    </xf>
    <xf numFmtId="194" fontId="2" fillId="0" borderId="88" xfId="6" applyNumberFormat="1" applyBorder="1" applyAlignment="1" applyProtection="1">
      <alignment horizontal="center" vertical="center"/>
    </xf>
    <xf numFmtId="192" fontId="2" fillId="0" borderId="129" xfId="6" applyNumberFormat="1" applyBorder="1" applyAlignment="1" applyProtection="1">
      <alignment horizontal="center" vertical="center"/>
    </xf>
    <xf numFmtId="0" fontId="2" fillId="0" borderId="102" xfId="6" applyBorder="1" applyAlignment="1" applyProtection="1">
      <alignment horizontal="center" vertical="center"/>
    </xf>
    <xf numFmtId="192" fontId="2" fillId="0" borderId="105" xfId="6" applyNumberFormat="1" applyBorder="1" applyAlignment="1" applyProtection="1">
      <alignment horizontal="center" vertical="center"/>
    </xf>
    <xf numFmtId="0" fontId="73" fillId="0" borderId="0" xfId="6" applyFont="1" applyProtection="1">
      <alignment vertical="center"/>
    </xf>
    <xf numFmtId="0" fontId="2" fillId="0" borderId="0" xfId="6" applyFont="1" applyAlignment="1" applyProtection="1">
      <alignment horizontal="center" vertical="center"/>
    </xf>
    <xf numFmtId="192" fontId="2" fillId="0" borderId="0" xfId="6" applyNumberFormat="1" applyBorder="1" applyAlignment="1" applyProtection="1">
      <alignment horizontal="center" vertical="center"/>
    </xf>
    <xf numFmtId="192" fontId="2" fillId="0" borderId="0" xfId="6" applyNumberFormat="1" applyBorder="1" applyAlignment="1" applyProtection="1">
      <alignment vertical="center"/>
    </xf>
    <xf numFmtId="192"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6" xfId="6" applyBorder="1" applyAlignment="1" applyProtection="1">
      <alignment horizontal="center" vertical="center" wrapText="1"/>
    </xf>
    <xf numFmtId="192" fontId="2" fillId="0" borderId="100" xfId="6" applyNumberFormat="1" applyBorder="1" applyAlignment="1" applyProtection="1">
      <alignment vertical="center"/>
    </xf>
    <xf numFmtId="0" fontId="13" fillId="0" borderId="96" xfId="6" applyFont="1" applyFill="1" applyBorder="1" applyAlignment="1" applyProtection="1">
      <alignment horizontal="center" vertical="center"/>
    </xf>
    <xf numFmtId="192" fontId="2" fillId="0" borderId="138" xfId="6" applyNumberFormat="1" applyBorder="1" applyAlignment="1" applyProtection="1">
      <alignment vertical="center"/>
    </xf>
    <xf numFmtId="0" fontId="2" fillId="0" borderId="125" xfId="6" applyBorder="1" applyAlignment="1" applyProtection="1">
      <alignment horizontal="center" vertical="center"/>
    </xf>
    <xf numFmtId="192" fontId="2" fillId="0" borderId="140" xfId="6" applyNumberFormat="1" applyBorder="1" applyAlignment="1" applyProtection="1">
      <alignment vertical="center"/>
    </xf>
    <xf numFmtId="0" fontId="47" fillId="9" borderId="92" xfId="6" applyFont="1" applyFill="1" applyBorder="1" applyAlignment="1" applyProtection="1">
      <alignment horizontal="center" vertical="center"/>
    </xf>
    <xf numFmtId="192" fontId="2" fillId="0" borderId="142" xfId="6" applyNumberFormat="1" applyBorder="1" applyAlignment="1" applyProtection="1">
      <alignment vertical="center"/>
    </xf>
    <xf numFmtId="0" fontId="2" fillId="0" borderId="0" xfId="6" applyBorder="1" applyAlignment="1" applyProtection="1">
      <alignment vertical="center"/>
    </xf>
    <xf numFmtId="192" fontId="13" fillId="0" borderId="107" xfId="6" applyNumberFormat="1" applyFont="1" applyBorder="1" applyAlignment="1" applyProtection="1">
      <alignment vertical="center"/>
    </xf>
    <xf numFmtId="0" fontId="47" fillId="9" borderId="95"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3" xfId="6" applyBorder="1" applyAlignment="1" applyProtection="1">
      <alignment vertical="center" shrinkToFit="1"/>
    </xf>
    <xf numFmtId="0" fontId="2" fillId="0" borderId="144" xfId="6" applyBorder="1" applyAlignment="1" applyProtection="1">
      <alignment vertical="center"/>
    </xf>
    <xf numFmtId="0" fontId="2" fillId="0" borderId="145" xfId="6" applyBorder="1" applyAlignment="1" applyProtection="1">
      <alignment vertical="center"/>
    </xf>
    <xf numFmtId="192" fontId="2" fillId="0" borderId="141" xfId="6" applyNumberFormat="1" applyBorder="1" applyAlignment="1" applyProtection="1">
      <alignment vertical="center"/>
    </xf>
    <xf numFmtId="192" fontId="2" fillId="0" borderId="62" xfId="6" applyNumberFormat="1" applyBorder="1" applyAlignment="1" applyProtection="1">
      <alignment vertical="center"/>
    </xf>
    <xf numFmtId="192" fontId="2" fillId="0" borderId="25" xfId="6" applyNumberFormat="1" applyBorder="1" applyAlignment="1" applyProtection="1">
      <alignment vertical="center"/>
    </xf>
    <xf numFmtId="192" fontId="2" fillId="0" borderId="2" xfId="6" applyNumberFormat="1" applyBorder="1" applyAlignment="1" applyProtection="1">
      <alignment vertical="center"/>
    </xf>
    <xf numFmtId="0" fontId="57" fillId="0" borderId="0" xfId="6" applyFont="1" applyAlignment="1">
      <alignment horizontal="center" vertical="center"/>
    </xf>
    <xf numFmtId="0" fontId="2" fillId="0" borderId="123" xfId="6" applyFont="1" applyBorder="1" applyAlignment="1" applyProtection="1">
      <alignment vertical="center" shrinkToFit="1"/>
      <protection locked="0"/>
    </xf>
    <xf numFmtId="0" fontId="2" fillId="0" borderId="110" xfId="6" applyFont="1" applyFill="1" applyBorder="1" applyAlignment="1" applyProtection="1">
      <alignment vertical="center"/>
      <protection locked="0"/>
    </xf>
    <xf numFmtId="0" fontId="21" fillId="0" borderId="0" xfId="6" applyFont="1" applyFill="1" applyBorder="1" applyAlignment="1">
      <alignment vertical="center"/>
    </xf>
    <xf numFmtId="0" fontId="71"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69" xfId="6" applyBorder="1" applyAlignment="1" applyProtection="1">
      <alignment horizontal="center" vertical="center"/>
      <protection locked="0"/>
    </xf>
    <xf numFmtId="0" fontId="2" fillId="0" borderId="72"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06" xfId="6" applyNumberFormat="1" applyFill="1" applyBorder="1" applyAlignment="1" applyProtection="1">
      <alignment horizontal="center" vertical="center"/>
      <protection locked="0"/>
    </xf>
    <xf numFmtId="182" fontId="2" fillId="4" borderId="73" xfId="6" applyNumberFormat="1" applyFill="1" applyBorder="1" applyAlignment="1" applyProtection="1">
      <alignment horizontal="center" vertical="center"/>
    </xf>
    <xf numFmtId="0" fontId="2" fillId="0" borderId="73" xfId="6" applyBorder="1" applyAlignment="1" applyProtection="1">
      <alignment horizontal="center" vertical="center"/>
      <protection locked="0"/>
    </xf>
    <xf numFmtId="0" fontId="2" fillId="0" borderId="100" xfId="6" applyBorder="1" applyAlignment="1" applyProtection="1">
      <alignment horizontal="center" vertical="center"/>
      <protection locked="0"/>
    </xf>
    <xf numFmtId="0" fontId="2" fillId="0" borderId="69" xfId="6" applyBorder="1" applyAlignment="1" applyProtection="1">
      <alignment horizontal="center" vertical="center" shrinkToFit="1"/>
      <protection locked="0"/>
    </xf>
    <xf numFmtId="192" fontId="2" fillId="0" borderId="43" xfId="6" applyNumberFormat="1" applyBorder="1" applyAlignment="1" applyProtection="1">
      <alignment horizontal="center" vertical="center"/>
      <protection locked="0"/>
    </xf>
    <xf numFmtId="192" fontId="2" fillId="0" borderId="7" xfId="6" applyNumberFormat="1" applyBorder="1" applyAlignment="1" applyProtection="1">
      <alignment horizontal="center" vertical="center"/>
      <protection locked="0"/>
    </xf>
    <xf numFmtId="192" fontId="2" fillId="0" borderId="103" xfId="6" applyNumberFormat="1" applyBorder="1" applyAlignment="1" applyProtection="1">
      <alignment horizontal="center" vertical="center"/>
      <protection locked="0"/>
    </xf>
    <xf numFmtId="192" fontId="11" fillId="0" borderId="89" xfId="6" applyNumberFormat="1" applyFont="1" applyFill="1" applyBorder="1" applyAlignment="1" applyProtection="1">
      <alignment horizontal="center" vertical="center" wrapText="1" shrinkToFit="1"/>
      <protection locked="0"/>
    </xf>
    <xf numFmtId="192" fontId="11" fillId="0" borderId="45" xfId="6" applyNumberFormat="1" applyFont="1" applyBorder="1" applyAlignment="1" applyProtection="1">
      <alignment horizontal="center" vertical="center" wrapText="1" shrinkToFit="1"/>
      <protection locked="0"/>
    </xf>
    <xf numFmtId="192" fontId="2" fillId="0" borderId="106" xfId="6" applyNumberFormat="1" applyFill="1" applyBorder="1" applyAlignment="1" applyProtection="1">
      <alignment horizontal="center" vertical="center"/>
      <protection locked="0"/>
    </xf>
    <xf numFmtId="192" fontId="2" fillId="4" borderId="73" xfId="6" applyNumberFormat="1" applyFill="1" applyBorder="1" applyAlignment="1" applyProtection="1">
      <alignment horizontal="center" vertical="center"/>
    </xf>
    <xf numFmtId="192" fontId="2" fillId="4" borderId="74"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6"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18" xfId="6" applyBorder="1" applyAlignment="1" applyProtection="1">
      <alignment horizontal="center" vertical="center"/>
      <protection locked="0"/>
    </xf>
    <xf numFmtId="194" fontId="2" fillId="0" borderId="88" xfId="6" applyNumberFormat="1" applyBorder="1" applyAlignment="1" applyProtection="1">
      <alignment horizontal="center" vertical="center"/>
      <protection locked="0"/>
    </xf>
    <xf numFmtId="192" fontId="2" fillId="0" borderId="129" xfId="6" applyNumberFormat="1" applyBorder="1" applyAlignment="1" applyProtection="1">
      <alignment horizontal="center" vertical="center"/>
      <protection locked="0"/>
    </xf>
    <xf numFmtId="0" fontId="2" fillId="0" borderId="102" xfId="6" applyBorder="1" applyAlignment="1" applyProtection="1">
      <alignment horizontal="center" vertical="center"/>
      <protection locked="0"/>
    </xf>
    <xf numFmtId="192" fontId="2" fillId="0" borderId="105" xfId="6" applyNumberFormat="1" applyBorder="1" applyAlignment="1" applyProtection="1">
      <alignment horizontal="center" vertical="center"/>
      <protection locked="0"/>
    </xf>
    <xf numFmtId="192" fontId="2" fillId="0" borderId="0" xfId="6" applyNumberFormat="1" applyBorder="1" applyAlignment="1">
      <alignment horizontal="center" vertical="center"/>
    </xf>
    <xf numFmtId="192" fontId="2" fillId="0" borderId="0" xfId="6" applyNumberFormat="1" applyBorder="1" applyAlignment="1">
      <alignment vertical="center"/>
    </xf>
    <xf numFmtId="192" fontId="22" fillId="0" borderId="0" xfId="6" applyNumberFormat="1" applyFont="1" applyBorder="1" applyAlignment="1">
      <alignment horizontal="center" vertical="center"/>
    </xf>
    <xf numFmtId="0" fontId="2" fillId="0" borderId="0" xfId="6" applyAlignment="1">
      <alignment vertical="center"/>
    </xf>
    <xf numFmtId="0" fontId="2" fillId="0" borderId="76" xfId="6" applyBorder="1" applyAlignment="1" applyProtection="1">
      <alignment horizontal="center" vertical="center" wrapText="1"/>
      <protection locked="0"/>
    </xf>
    <xf numFmtId="192" fontId="2" fillId="0" borderId="100" xfId="6" applyNumberFormat="1" applyBorder="1" applyAlignment="1" applyProtection="1">
      <alignment vertical="center"/>
      <protection locked="0"/>
    </xf>
    <xf numFmtId="0" fontId="13" fillId="0" borderId="96" xfId="6" applyFont="1" applyFill="1" applyBorder="1" applyAlignment="1" applyProtection="1">
      <alignment horizontal="center" vertical="center"/>
      <protection locked="0"/>
    </xf>
    <xf numFmtId="192" fontId="2" fillId="0" borderId="138" xfId="6" applyNumberFormat="1" applyBorder="1" applyAlignment="1" applyProtection="1">
      <alignment vertical="center"/>
      <protection locked="0"/>
    </xf>
    <xf numFmtId="0" fontId="2" fillId="0" borderId="125" xfId="6" applyBorder="1" applyAlignment="1" applyProtection="1">
      <alignment horizontal="center" vertical="center"/>
      <protection locked="0"/>
    </xf>
    <xf numFmtId="192" fontId="2" fillId="0" borderId="140" xfId="6" applyNumberFormat="1" applyBorder="1" applyAlignment="1" applyProtection="1">
      <alignment vertical="center"/>
      <protection locked="0"/>
    </xf>
    <xf numFmtId="0" fontId="47" fillId="9" borderId="92" xfId="6" applyFont="1" applyFill="1" applyBorder="1" applyAlignment="1" applyProtection="1">
      <alignment horizontal="center" vertical="center"/>
      <protection locked="0"/>
    </xf>
    <xf numFmtId="192" fontId="2" fillId="0" borderId="142" xfId="6" applyNumberFormat="1" applyBorder="1" applyAlignment="1" applyProtection="1">
      <alignment vertical="center"/>
      <protection locked="0"/>
    </xf>
    <xf numFmtId="192" fontId="13" fillId="0" borderId="107" xfId="6" applyNumberFormat="1" applyFont="1" applyBorder="1" applyAlignment="1" applyProtection="1">
      <alignment vertical="center"/>
      <protection locked="0"/>
    </xf>
    <xf numFmtId="0" fontId="47" fillId="9" borderId="95" xfId="6" applyFont="1" applyFill="1" applyBorder="1" applyAlignment="1" applyProtection="1">
      <alignment horizontal="center" vertical="center"/>
      <protection locked="0"/>
    </xf>
    <xf numFmtId="0" fontId="2" fillId="0" borderId="143" xfId="6" applyBorder="1" applyAlignment="1" applyProtection="1">
      <alignment vertical="center" shrinkToFit="1"/>
      <protection locked="0"/>
    </xf>
    <xf numFmtId="0" fontId="2" fillId="0" borderId="144" xfId="6" applyBorder="1" applyAlignment="1" applyProtection="1">
      <alignment vertical="center"/>
      <protection locked="0"/>
    </xf>
    <xf numFmtId="0" fontId="2" fillId="0" borderId="145" xfId="6" applyBorder="1" applyAlignment="1" applyProtection="1">
      <alignment vertical="center"/>
      <protection locked="0"/>
    </xf>
    <xf numFmtId="192" fontId="2" fillId="0" borderId="141" xfId="6" applyNumberFormat="1" applyBorder="1" applyAlignment="1" applyProtection="1">
      <alignment vertical="center"/>
      <protection locked="0"/>
    </xf>
    <xf numFmtId="192" fontId="2" fillId="0" borderId="62" xfId="6" applyNumberFormat="1" applyBorder="1" applyAlignment="1" applyProtection="1">
      <alignment vertical="center"/>
      <protection locked="0"/>
    </xf>
    <xf numFmtId="0" fontId="7" fillId="0" borderId="11" xfId="5" applyFont="1" applyBorder="1" applyAlignment="1">
      <alignment horizontal="center" vertical="center" shrinkToFit="1"/>
    </xf>
    <xf numFmtId="0" fontId="7" fillId="0" borderId="0" xfId="0" applyFont="1" applyBorder="1" applyAlignment="1">
      <alignment vertical="center" wrapText="1"/>
    </xf>
    <xf numFmtId="0" fontId="7" fillId="0" borderId="0" xfId="5" applyFont="1" applyBorder="1" applyAlignment="1">
      <alignment vertical="center" shrinkToFit="1"/>
    </xf>
    <xf numFmtId="0" fontId="7" fillId="0" borderId="11" xfId="0" applyFont="1" applyBorder="1" applyAlignment="1">
      <alignment horizontal="center" vertical="center" wrapText="1"/>
    </xf>
    <xf numFmtId="0" fontId="20" fillId="0" borderId="0" xfId="6" applyFont="1" applyBorder="1" applyAlignment="1">
      <alignment horizontal="left" vertical="center" wrapText="1"/>
    </xf>
    <xf numFmtId="0" fontId="21" fillId="0" borderId="0" xfId="6" applyFont="1" applyBorder="1" applyAlignment="1">
      <alignment vertical="center" wrapTex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0" fillId="0" borderId="7" xfId="0" applyBorder="1" applyAlignment="1">
      <alignment horizontal="center" vertical="center" shrinkToFit="1"/>
    </xf>
    <xf numFmtId="0" fontId="7" fillId="0" borderId="7" xfId="5" applyFont="1" applyBorder="1" applyAlignment="1">
      <alignment horizontal="center" vertical="center" shrinkToFit="1"/>
    </xf>
    <xf numFmtId="0" fontId="0" fillId="0" borderId="8" xfId="0" applyBorder="1" applyAlignment="1">
      <alignment horizontal="center" vertical="center" shrinkToFit="1"/>
    </xf>
    <xf numFmtId="0" fontId="7" fillId="0" borderId="9" xfId="5" applyFont="1"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3" xfId="0" applyBorder="1" applyAlignment="1">
      <alignment horizontal="center" vertical="center" textRotation="255" shrinkToFit="1"/>
    </xf>
    <xf numFmtId="0" fontId="0" fillId="0" borderId="13" xfId="0"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52" fillId="0" borderId="7" xfId="5" applyFont="1" applyBorder="1" applyAlignment="1">
      <alignment horizontal="right" vertical="center" indent="1" shrinkToFit="1"/>
    </xf>
    <xf numFmtId="0" fontId="74" fillId="0" borderId="7" xfId="5" applyFont="1" applyBorder="1" applyAlignment="1">
      <alignment horizontal="right" vertical="center" indent="1" shrinkToFit="1"/>
    </xf>
    <xf numFmtId="0" fontId="74"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24" xfId="5" applyFont="1" applyBorder="1" applyAlignment="1">
      <alignment vertical="center" shrinkToFit="1"/>
    </xf>
    <xf numFmtId="0" fontId="0" fillId="0" borderId="16" xfId="0" applyFont="1" applyBorder="1" applyAlignment="1">
      <alignment vertical="center" shrinkToFit="1"/>
    </xf>
    <xf numFmtId="0" fontId="0" fillId="0" borderId="28" xfId="0" applyFont="1" applyBorder="1" applyAlignment="1">
      <alignment vertical="center" shrinkToFi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0" fontId="7" fillId="0" borderId="1" xfId="5" applyFont="1" applyBorder="1" applyAlignment="1">
      <alignment vertical="center" shrinkToFit="1"/>
    </xf>
    <xf numFmtId="0" fontId="0" fillId="0" borderId="11" xfId="0" applyFont="1" applyBorder="1" applyAlignment="1">
      <alignment vertical="center" shrinkToFit="1"/>
    </xf>
    <xf numFmtId="0" fontId="0" fillId="0" borderId="32" xfId="0" applyFont="1" applyBorder="1" applyAlignment="1">
      <alignment vertical="center" shrinkToFi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12"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8" xfId="6" applyFont="1" applyBorder="1" applyAlignment="1">
      <alignment vertical="center" shrinkToFit="1"/>
    </xf>
    <xf numFmtId="0" fontId="0" fillId="0" borderId="18" xfId="0" applyFont="1" applyBorder="1" applyAlignment="1">
      <alignment vertical="center" shrinkToFit="1"/>
    </xf>
    <xf numFmtId="0" fontId="0"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7" fillId="0" borderId="17" xfId="5" applyFont="1" applyBorder="1" applyAlignment="1">
      <alignment vertical="center" shrinkToFit="1"/>
    </xf>
    <xf numFmtId="0" fontId="0" fillId="0" borderId="21" xfId="0" applyBorder="1" applyAlignment="1">
      <alignment vertical="center" shrinkToFit="1"/>
    </xf>
    <xf numFmtId="0" fontId="0" fillId="0" borderId="29" xfId="0"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6" xfId="6"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5" xfId="5" applyFont="1" applyBorder="1" applyAlignment="1">
      <alignment vertical="center" shrinkToFit="1"/>
    </xf>
    <xf numFmtId="0" fontId="0" fillId="0" borderId="20" xfId="0" applyBorder="1" applyAlignment="1">
      <alignment vertical="center" shrinkToFit="1"/>
    </xf>
    <xf numFmtId="0" fontId="0" fillId="0" borderId="27" xfId="0"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0" fillId="0" borderId="14" xfId="0" applyBorder="1" applyAlignment="1">
      <alignment vertical="center" shrinkToFit="1"/>
    </xf>
    <xf numFmtId="0" fontId="0" fillId="0" borderId="26" xfId="0" applyBorder="1" applyAlignment="1">
      <alignment vertical="center"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7" fillId="0" borderId="2"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0" fontId="1" fillId="0" borderId="2" xfId="8"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183" fontId="7" fillId="0" borderId="2" xfId="0" applyNumberFormat="1" applyFont="1" applyBorder="1" applyAlignment="1">
      <alignment horizontal="left" vertical="center" indent="1" shrinkToFit="1"/>
    </xf>
    <xf numFmtId="183" fontId="7" fillId="0" borderId="12" xfId="0" applyNumberFormat="1" applyFont="1" applyBorder="1" applyAlignment="1">
      <alignment horizontal="left" vertical="center" indent="1" shrinkToFit="1"/>
    </xf>
    <xf numFmtId="183" fontId="7" fillId="0" borderId="25" xfId="0" applyNumberFormat="1" applyFont="1" applyBorder="1" applyAlignment="1">
      <alignment horizontal="left" vertical="center" indent="1" shrinkToFit="1"/>
    </xf>
    <xf numFmtId="0" fontId="23" fillId="0" borderId="0" xfId="0" applyFont="1" applyAlignment="1">
      <alignment vertical="center" shrinkToFit="1"/>
    </xf>
    <xf numFmtId="0" fontId="4" fillId="0" borderId="0" xfId="0" applyFont="1" applyAlignment="1">
      <alignment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186" fontId="7" fillId="0" borderId="2" xfId="0" applyNumberFormat="1" applyFont="1" applyBorder="1" applyAlignment="1">
      <alignment horizontal="left" vertical="center" indent="1" shrinkToFit="1"/>
    </xf>
    <xf numFmtId="0" fontId="7" fillId="0" borderId="12" xfId="0" applyFont="1" applyBorder="1" applyAlignment="1">
      <alignment vertical="center"/>
    </xf>
    <xf numFmtId="0" fontId="7" fillId="0" borderId="25" xfId="0" applyFont="1" applyBorder="1" applyAlignment="1">
      <alignment vertical="center"/>
    </xf>
    <xf numFmtId="0" fontId="7" fillId="0" borderId="3" xfId="0" applyFont="1" applyBorder="1" applyAlignment="1">
      <alignment vertical="center" shrinkToFit="1"/>
    </xf>
    <xf numFmtId="0" fontId="7" fillId="0" borderId="13" xfId="0" applyFont="1" applyBorder="1" applyAlignment="1">
      <alignment vertical="center" shrinkToFit="1"/>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187" fontId="7" fillId="0" borderId="0" xfId="0" applyNumberFormat="1" applyFont="1" applyBorder="1" applyAlignment="1">
      <alignment horizontal="center" vertical="center"/>
    </xf>
    <xf numFmtId="187" fontId="0" fillId="0" borderId="0" xfId="0" applyNumberFormat="1" applyBorder="1" applyAlignment="1">
      <alignment horizontal="center" vertical="center"/>
    </xf>
    <xf numFmtId="0" fontId="7" fillId="0" borderId="32" xfId="0" applyFont="1" applyBorder="1" applyAlignment="1">
      <alignment vertical="center"/>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 xfId="5" applyFont="1" applyBorder="1" applyAlignment="1">
      <alignment horizontal="center" vertical="center" shrinkToFit="1"/>
    </xf>
    <xf numFmtId="0" fontId="7" fillId="0" borderId="32" xfId="5"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6" applyFont="1" applyBorder="1" applyAlignment="1">
      <alignment horizontal="center" vertical="center" shrinkToFit="1"/>
    </xf>
    <xf numFmtId="0" fontId="2" fillId="0" borderId="46" xfId="6"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6"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188" fontId="12" fillId="0" borderId="10" xfId="6" quotePrefix="1" applyNumberFormat="1" applyFont="1" applyBorder="1" applyAlignment="1">
      <alignment horizontal="right" vertical="center"/>
    </xf>
    <xf numFmtId="188" fontId="12" fillId="0" borderId="39" xfId="6" quotePrefix="1" applyNumberFormat="1" applyFont="1" applyBorder="1" applyAlignment="1">
      <alignment horizontal="right" vertical="center"/>
    </xf>
    <xf numFmtId="0" fontId="46" fillId="0" borderId="0" xfId="6" applyFont="1" applyAlignment="1">
      <alignment horizontal="left" vertical="top" wrapText="1"/>
    </xf>
    <xf numFmtId="0" fontId="46" fillId="0" borderId="0" xfId="0" applyFont="1" applyFill="1" applyAlignment="1">
      <alignment horizontal="left" vertical="center"/>
    </xf>
    <xf numFmtId="0" fontId="12" fillId="0" borderId="1" xfId="6" applyFont="1" applyBorder="1" applyAlignment="1">
      <alignment horizontal="center" vertical="center"/>
    </xf>
    <xf numFmtId="0" fontId="12" fillId="0" borderId="11" xfId="6" applyFont="1" applyBorder="1" applyAlignment="1">
      <alignment horizontal="center" vertical="center"/>
    </xf>
    <xf numFmtId="0" fontId="12" fillId="0" borderId="3" xfId="6" applyFont="1" applyBorder="1" applyAlignment="1">
      <alignment horizontal="center" vertical="center"/>
    </xf>
    <xf numFmtId="0" fontId="12" fillId="0" borderId="13"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40"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53" xfId="6" applyFont="1" applyBorder="1" applyAlignment="1">
      <alignment horizontal="center" vertical="center"/>
    </xf>
    <xf numFmtId="0" fontId="12" fillId="0" borderId="0" xfId="6" applyFont="1" applyBorder="1" applyAlignment="1">
      <alignment horizontal="center" vertical="center"/>
    </xf>
    <xf numFmtId="0" fontId="4" fillId="0" borderId="0" xfId="6" applyFont="1" applyBorder="1">
      <alignment vertical="center"/>
    </xf>
    <xf numFmtId="0" fontId="12" fillId="0" borderId="70" xfId="6" applyFont="1" applyBorder="1" applyAlignment="1">
      <alignment horizontal="center" vertical="center"/>
    </xf>
    <xf numFmtId="0" fontId="53" fillId="0" borderId="1" xfId="6" applyFont="1" applyBorder="1" applyAlignment="1">
      <alignment horizontal="center" vertical="center"/>
    </xf>
    <xf numFmtId="0" fontId="53" fillId="0" borderId="32" xfId="6" applyFont="1" applyBorder="1" applyAlignment="1">
      <alignment horizontal="center" vertical="center"/>
    </xf>
    <xf numFmtId="0" fontId="12" fillId="0" borderId="61" xfId="6" applyFont="1" applyBorder="1" applyAlignment="1">
      <alignment horizontal="center" vertical="center"/>
    </xf>
    <xf numFmtId="0" fontId="12" fillId="0" borderId="62" xfId="6" applyFont="1" applyBorder="1" applyAlignment="1">
      <alignment horizontal="center" vertical="center"/>
    </xf>
    <xf numFmtId="0" fontId="53" fillId="0" borderId="10" xfId="6" applyFont="1" applyBorder="1" applyAlignment="1">
      <alignment horizontal="center" vertical="center"/>
    </xf>
    <xf numFmtId="0" fontId="53" fillId="0" borderId="0" xfId="6" applyFont="1" applyBorder="1" applyAlignment="1">
      <alignment horizontal="center" vertical="center"/>
    </xf>
    <xf numFmtId="0" fontId="53" fillId="0" borderId="63" xfId="6" applyFont="1" applyBorder="1" applyAlignment="1">
      <alignment horizontal="center" vertical="center"/>
    </xf>
    <xf numFmtId="0" fontId="53" fillId="0" borderId="64" xfId="6" applyFont="1" applyBorder="1" applyAlignment="1">
      <alignment horizontal="center" vertical="center"/>
    </xf>
    <xf numFmtId="0" fontId="53" fillId="0" borderId="39" xfId="6" applyFont="1" applyBorder="1" applyAlignment="1">
      <alignment horizontal="center" vertical="center"/>
    </xf>
    <xf numFmtId="0" fontId="53" fillId="0" borderId="65" xfId="6" applyFont="1" applyBorder="1" applyAlignment="1">
      <alignment horizontal="center" vertical="center"/>
    </xf>
    <xf numFmtId="0" fontId="54" fillId="0" borderId="0" xfId="6" applyFont="1" applyBorder="1">
      <alignment vertical="center"/>
    </xf>
    <xf numFmtId="0" fontId="54" fillId="0" borderId="63" xfId="6" applyFont="1" applyBorder="1">
      <alignment vertical="center"/>
    </xf>
    <xf numFmtId="0" fontId="54" fillId="0" borderId="64" xfId="6" applyFont="1" applyBorder="1">
      <alignment vertical="center"/>
    </xf>
    <xf numFmtId="0" fontId="53" fillId="0" borderId="53" xfId="6" applyFont="1" applyBorder="1" applyAlignment="1">
      <alignment horizontal="center" vertical="center"/>
    </xf>
    <xf numFmtId="0" fontId="53" fillId="0" borderId="66" xfId="6" applyFont="1" applyBorder="1" applyAlignment="1">
      <alignment horizontal="center" vertical="center"/>
    </xf>
    <xf numFmtId="188" fontId="45" fillId="0" borderId="10" xfId="6" quotePrefix="1" applyNumberFormat="1" applyFont="1" applyBorder="1" applyAlignment="1">
      <alignment horizontal="right" vertical="center"/>
    </xf>
    <xf numFmtId="188" fontId="45" fillId="0" borderId="39" xfId="6" quotePrefix="1" applyNumberFormat="1" applyFont="1" applyBorder="1" applyAlignment="1">
      <alignment horizontal="right" vertical="center"/>
    </xf>
    <xf numFmtId="0" fontId="46" fillId="0" borderId="1" xfId="6" applyFont="1" applyBorder="1" applyAlignment="1">
      <alignment horizontal="center" vertical="center" wrapText="1"/>
    </xf>
    <xf numFmtId="0" fontId="46" fillId="0" borderId="32" xfId="6" applyFont="1" applyBorder="1" applyAlignment="1">
      <alignment horizontal="center" vertical="center"/>
    </xf>
    <xf numFmtId="0" fontId="46" fillId="0" borderId="3" xfId="6" applyFont="1" applyBorder="1" applyAlignment="1">
      <alignment horizontal="center" vertical="center"/>
    </xf>
    <xf numFmtId="0" fontId="46" fillId="0" borderId="40" xfId="6" applyFont="1" applyBorder="1" applyAlignment="1">
      <alignment horizontal="center" vertical="center"/>
    </xf>
    <xf numFmtId="55" fontId="12" fillId="0" borderId="1" xfId="6" quotePrefix="1" applyNumberFormat="1" applyFont="1" applyBorder="1" applyAlignment="1">
      <alignment horizontal="center" vertical="center"/>
    </xf>
    <xf numFmtId="55" fontId="12" fillId="0" borderId="32" xfId="6" quotePrefix="1" applyNumberFormat="1" applyFont="1" applyBorder="1" applyAlignment="1">
      <alignment horizontal="center" vertical="center"/>
    </xf>
    <xf numFmtId="0" fontId="12" fillId="0" borderId="11" xfId="6" quotePrefix="1" applyFont="1" applyBorder="1" applyAlignment="1">
      <alignment horizontal="center" vertical="center"/>
    </xf>
    <xf numFmtId="0" fontId="12" fillId="0" borderId="32" xfId="6" quotePrefix="1" applyFont="1" applyBorder="1" applyAlignment="1">
      <alignment horizontal="center" vertical="center"/>
    </xf>
    <xf numFmtId="0" fontId="12" fillId="0" borderId="59" xfId="6" applyFont="1" applyBorder="1" applyAlignment="1">
      <alignment horizontal="center" vertical="center"/>
    </xf>
    <xf numFmtId="0" fontId="12" fillId="0" borderId="60" xfId="6" applyFont="1" applyBorder="1" applyAlignment="1">
      <alignment horizontal="center" vertical="center"/>
    </xf>
    <xf numFmtId="0" fontId="12" fillId="0" borderId="32" xfId="6" applyFont="1" applyBorder="1" applyAlignment="1">
      <alignment horizontal="center" vertical="center"/>
    </xf>
    <xf numFmtId="0" fontId="12" fillId="0" borderId="43" xfId="6" applyFont="1" applyBorder="1" applyAlignment="1">
      <alignment horizontal="center" vertical="center" wrapText="1"/>
    </xf>
    <xf numFmtId="0" fontId="52" fillId="0" borderId="10" xfId="6" applyFont="1" applyBorder="1" applyAlignment="1">
      <alignment horizontal="center" vertical="center"/>
    </xf>
    <xf numFmtId="0" fontId="52" fillId="0" borderId="39" xfId="6" applyFont="1" applyBorder="1" applyAlignment="1">
      <alignment horizontal="center" vertical="center"/>
    </xf>
    <xf numFmtId="0" fontId="52" fillId="0" borderId="3" xfId="6" applyFont="1" applyBorder="1" applyAlignment="1">
      <alignment horizontal="center" vertical="center"/>
    </xf>
    <xf numFmtId="0" fontId="52" fillId="0" borderId="40" xfId="6" applyFont="1" applyBorder="1" applyAlignment="1">
      <alignment horizontal="center" vertical="center"/>
    </xf>
    <xf numFmtId="55" fontId="12" fillId="0" borderId="11" xfId="6" quotePrefix="1" applyNumberFormat="1" applyFont="1" applyBorder="1" applyAlignment="1">
      <alignment horizontal="center" vertical="center"/>
    </xf>
    <xf numFmtId="0" fontId="52" fillId="0" borderId="3" xfId="6" applyFont="1" applyBorder="1" applyAlignment="1">
      <alignment horizontal="right" vertical="center"/>
    </xf>
    <xf numFmtId="0" fontId="52" fillId="0" borderId="40" xfId="6" applyFont="1" applyBorder="1" applyAlignment="1">
      <alignment horizontal="right" vertical="center"/>
    </xf>
    <xf numFmtId="55" fontId="12" fillId="0" borderId="1" xfId="6" applyNumberFormat="1" applyFont="1" applyBorder="1" applyAlignment="1">
      <alignment horizontal="center" vertical="center"/>
    </xf>
    <xf numFmtId="55" fontId="12" fillId="0" borderId="11" xfId="6" applyNumberFormat="1" applyFont="1" applyBorder="1" applyAlignment="1">
      <alignment horizontal="center" vertical="center"/>
    </xf>
    <xf numFmtId="55" fontId="12" fillId="0" borderId="32" xfId="6" applyNumberFormat="1" applyFont="1" applyBorder="1" applyAlignment="1">
      <alignment horizontal="center" vertical="center"/>
    </xf>
    <xf numFmtId="55" fontId="12" fillId="0" borderId="3" xfId="6" applyNumberFormat="1" applyFont="1" applyBorder="1" applyAlignment="1">
      <alignment horizontal="center" vertical="center"/>
    </xf>
    <xf numFmtId="55" fontId="12" fillId="0" borderId="13" xfId="6" applyNumberFormat="1" applyFont="1" applyBorder="1" applyAlignment="1">
      <alignment horizontal="center" vertical="center"/>
    </xf>
    <xf numFmtId="55" fontId="12" fillId="0" borderId="40" xfId="6" applyNumberFormat="1" applyFont="1" applyBorder="1" applyAlignment="1">
      <alignment horizontal="center"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0" fontId="12" fillId="0" borderId="0" xfId="6" quotePrefix="1" applyFont="1" applyBorder="1" applyAlignment="1">
      <alignment horizontal="center" vertical="center"/>
    </xf>
    <xf numFmtId="0" fontId="12" fillId="0" borderId="53" xfId="6" applyFont="1" applyBorder="1" applyAlignment="1">
      <alignment horizontal="center" vertical="center" wrapText="1"/>
    </xf>
    <xf numFmtId="0" fontId="12" fillId="0" borderId="1" xfId="6" applyFont="1" applyBorder="1" applyAlignment="1">
      <alignment horizontal="center" vertical="center" wrapText="1"/>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22" fillId="0" borderId="0" xfId="5" applyFont="1" applyAlignment="1">
      <alignment vertical="center" wrapText="1"/>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35" fillId="0" borderId="115" xfId="6" applyFont="1" applyBorder="1" applyAlignment="1" applyProtection="1">
      <alignment horizontal="right" vertical="center"/>
    </xf>
    <xf numFmtId="0" fontId="35" fillId="0" borderId="116" xfId="6" applyFont="1" applyBorder="1" applyAlignment="1" applyProtection="1">
      <alignment horizontal="right" vertical="center"/>
    </xf>
    <xf numFmtId="0" fontId="35" fillId="0" borderId="117" xfId="6" applyFont="1" applyBorder="1" applyAlignment="1" applyProtection="1">
      <alignment horizontal="right" vertical="center"/>
    </xf>
    <xf numFmtId="189" fontId="2" fillId="0" borderId="45" xfId="6" applyNumberFormat="1" applyFont="1" applyFill="1" applyBorder="1" applyAlignment="1" applyProtection="1">
      <alignment horizontal="right" vertical="center"/>
    </xf>
    <xf numFmtId="189" fontId="2" fillId="0" borderId="118" xfId="6" applyNumberFormat="1" applyFont="1" applyFill="1" applyBorder="1" applyAlignment="1" applyProtection="1">
      <alignment horizontal="right" vertical="center"/>
    </xf>
    <xf numFmtId="0" fontId="68" fillId="0" borderId="119" xfId="6" applyFont="1" applyBorder="1" applyAlignment="1" applyProtection="1">
      <alignment horizontal="center" vertical="center" wrapText="1"/>
    </xf>
    <xf numFmtId="0" fontId="68" fillId="0" borderId="11" xfId="6" applyFont="1" applyBorder="1" applyAlignment="1" applyProtection="1">
      <alignment horizontal="center" vertical="center" wrapText="1"/>
    </xf>
    <xf numFmtId="0" fontId="68" fillId="0" borderId="32" xfId="6" applyFont="1" applyBorder="1" applyAlignment="1" applyProtection="1">
      <alignment horizontal="center" vertical="center" wrapText="1"/>
    </xf>
    <xf numFmtId="0" fontId="68" fillId="0" borderId="93" xfId="6" applyFont="1" applyBorder="1" applyAlignment="1" applyProtection="1">
      <alignment horizontal="center" vertical="center" wrapText="1"/>
    </xf>
    <xf numFmtId="0" fontId="68" fillId="0" borderId="64" xfId="6" applyFont="1" applyBorder="1" applyAlignment="1" applyProtection="1">
      <alignment horizontal="center" vertical="center" wrapText="1"/>
    </xf>
    <xf numFmtId="0" fontId="68" fillId="0" borderId="65"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3" xfId="6" applyFont="1" applyFill="1" applyBorder="1" applyAlignment="1" applyProtection="1">
      <alignment horizontal="center" vertical="center"/>
      <protection locked="0"/>
    </xf>
    <xf numFmtId="0" fontId="35" fillId="4" borderId="65" xfId="6" applyFont="1" applyFill="1" applyBorder="1" applyAlignment="1" applyProtection="1">
      <alignment horizontal="center" vertical="center"/>
      <protection locked="0"/>
    </xf>
    <xf numFmtId="0" fontId="68" fillId="0" borderId="1" xfId="6" applyFont="1" applyBorder="1" applyAlignment="1" applyProtection="1">
      <alignment horizontal="center" vertical="center" wrapText="1"/>
    </xf>
    <xf numFmtId="0" fontId="68" fillId="0" borderId="63"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87" xfId="6" applyNumberFormat="1" applyFont="1" applyFill="1" applyBorder="1" applyAlignment="1" applyProtection="1">
      <alignment horizontal="right" vertical="center"/>
    </xf>
    <xf numFmtId="182" fontId="35" fillId="0" borderId="63" xfId="6" applyNumberFormat="1" applyFont="1" applyFill="1" applyBorder="1" applyAlignment="1" applyProtection="1">
      <alignment horizontal="right" vertical="center"/>
    </xf>
    <xf numFmtId="182" fontId="35" fillId="0" borderId="64" xfId="6" applyNumberFormat="1" applyFont="1" applyFill="1" applyBorder="1" applyAlignment="1" applyProtection="1">
      <alignment horizontal="right" vertical="center"/>
    </xf>
    <xf numFmtId="182" fontId="35" fillId="0" borderId="95" xfId="6" applyNumberFormat="1" applyFont="1" applyFill="1" applyBorder="1" applyAlignment="1" applyProtection="1">
      <alignment horizontal="right"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9" fontId="2" fillId="6" borderId="2" xfId="6" applyNumberFormat="1" applyFont="1" applyFill="1" applyBorder="1" applyAlignment="1" applyProtection="1">
      <alignment horizontal="center" vertical="center"/>
      <protection locked="0"/>
    </xf>
    <xf numFmtId="189" fontId="2" fillId="6" borderId="25" xfId="6" applyNumberFormat="1" applyFont="1" applyFill="1" applyBorder="1" applyAlignment="1" applyProtection="1">
      <alignment horizontal="center" vertical="center"/>
      <protection locked="0"/>
    </xf>
    <xf numFmtId="190" fontId="2" fillId="6" borderId="7" xfId="6" applyNumberFormat="1" applyFont="1" applyFill="1" applyBorder="1" applyAlignment="1" applyProtection="1">
      <alignment horizontal="right" vertical="center"/>
      <protection locked="0"/>
    </xf>
    <xf numFmtId="189" fontId="2" fillId="0" borderId="7" xfId="6" applyNumberFormat="1" applyFont="1" applyFill="1" applyBorder="1" applyAlignment="1" applyProtection="1">
      <alignment horizontal="right" vertical="center"/>
    </xf>
    <xf numFmtId="189" fontId="2" fillId="0" borderId="103"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9" fontId="2" fillId="6" borderId="33" xfId="6" applyNumberFormat="1" applyFont="1" applyFill="1" applyBorder="1" applyAlignment="1" applyProtection="1">
      <alignment horizontal="center" vertical="center"/>
      <protection locked="0"/>
    </xf>
    <xf numFmtId="189" fontId="2" fillId="6" borderId="37" xfId="6" applyNumberFormat="1" applyFont="1" applyFill="1" applyBorder="1" applyAlignment="1" applyProtection="1">
      <alignment horizontal="center" vertical="center"/>
      <protection locked="0"/>
    </xf>
    <xf numFmtId="190" fontId="2" fillId="6" borderId="4" xfId="6" applyNumberFormat="1" applyFont="1" applyFill="1" applyBorder="1" applyAlignment="1" applyProtection="1">
      <alignment horizontal="right" vertical="center"/>
      <protection locked="0"/>
    </xf>
    <xf numFmtId="189" fontId="2" fillId="0" borderId="33" xfId="6" applyNumberFormat="1" applyFont="1" applyFill="1" applyBorder="1" applyAlignment="1" applyProtection="1">
      <alignment horizontal="right" vertical="center"/>
    </xf>
    <xf numFmtId="189" fontId="2" fillId="0" borderId="113" xfId="6" applyNumberFormat="1" applyFont="1" applyFill="1" applyBorder="1" applyAlignment="1" applyProtection="1">
      <alignment horizontal="right" vertical="center"/>
    </xf>
    <xf numFmtId="189" fontId="2" fillId="0" borderId="114" xfId="6" applyNumberFormat="1" applyFont="1" applyFill="1" applyBorder="1" applyAlignment="1" applyProtection="1">
      <alignment horizontal="right" vertical="center"/>
    </xf>
    <xf numFmtId="189" fontId="2" fillId="0" borderId="2" xfId="6" applyNumberFormat="1" applyFont="1" applyFill="1" applyBorder="1" applyAlignment="1" applyProtection="1">
      <alignment horizontal="right" vertical="center"/>
    </xf>
    <xf numFmtId="189" fontId="2" fillId="0" borderId="12" xfId="6" applyNumberFormat="1" applyFont="1" applyFill="1" applyBorder="1" applyAlignment="1" applyProtection="1">
      <alignment horizontal="right" vertical="center"/>
    </xf>
    <xf numFmtId="189" fontId="2" fillId="0" borderId="85" xfId="6" applyNumberFormat="1" applyFont="1" applyFill="1" applyBorder="1" applyAlignment="1" applyProtection="1">
      <alignment horizontal="right" vertical="center"/>
    </xf>
    <xf numFmtId="0" fontId="2" fillId="0" borderId="105" xfId="6" applyFont="1" applyFill="1" applyBorder="1" applyAlignment="1" applyProtection="1">
      <alignment horizontal="left" vertical="center" shrinkToFit="1"/>
    </xf>
    <xf numFmtId="0" fontId="2" fillId="0" borderId="106" xfId="6" applyFont="1" applyFill="1" applyBorder="1" applyAlignment="1" applyProtection="1">
      <alignment horizontal="left" vertical="center" shrinkToFit="1"/>
    </xf>
    <xf numFmtId="181" fontId="3" fillId="0" borderId="107" xfId="6" applyNumberFormat="1" applyFont="1" applyFill="1" applyBorder="1" applyAlignment="1" applyProtection="1">
      <alignment horizontal="center" vertical="center" wrapText="1"/>
    </xf>
    <xf numFmtId="181" fontId="3" fillId="0" borderId="108" xfId="6" applyNumberFormat="1" applyFont="1" applyFill="1" applyBorder="1" applyAlignment="1" applyProtection="1">
      <alignment horizontal="center" vertical="center" wrapText="1"/>
    </xf>
    <xf numFmtId="181" fontId="3" fillId="0" borderId="109" xfId="6" applyNumberFormat="1" applyFont="1" applyFill="1" applyBorder="1" applyAlignment="1" applyProtection="1">
      <alignment horizontal="center" vertical="center" wrapText="1"/>
    </xf>
    <xf numFmtId="181" fontId="70" fillId="9" borderId="105" xfId="6" applyNumberFormat="1" applyFont="1" applyFill="1" applyBorder="1" applyAlignment="1" applyProtection="1">
      <alignment horizontal="center" vertical="center"/>
    </xf>
    <xf numFmtId="181" fontId="70" fillId="9" borderId="109" xfId="6" applyNumberFormat="1" applyFont="1" applyFill="1" applyBorder="1" applyAlignment="1" applyProtection="1">
      <alignment horizontal="center" vertical="center"/>
    </xf>
    <xf numFmtId="0" fontId="62" fillId="7" borderId="71" xfId="6" applyFont="1" applyFill="1" applyBorder="1" applyAlignment="1" applyProtection="1">
      <alignment horizontal="left" vertical="center"/>
    </xf>
    <xf numFmtId="0" fontId="62" fillId="7" borderId="48" xfId="6" applyFont="1" applyFill="1" applyBorder="1" applyAlignment="1" applyProtection="1">
      <alignment horizontal="left" vertical="center"/>
    </xf>
    <xf numFmtId="0" fontId="62" fillId="7" borderId="50" xfId="6" applyFont="1" applyFill="1" applyBorder="1" applyAlignment="1" applyProtection="1">
      <alignment horizontal="left" vertical="center"/>
    </xf>
    <xf numFmtId="0" fontId="2" fillId="0" borderId="99" xfId="6" applyFont="1" applyFill="1" applyBorder="1" applyAlignment="1" applyProtection="1">
      <alignment horizontal="center" vertical="center"/>
    </xf>
    <xf numFmtId="0" fontId="2" fillId="0" borderId="98" xfId="6" applyFont="1" applyFill="1" applyBorder="1" applyAlignment="1" applyProtection="1">
      <alignment horizontal="center" vertical="center"/>
    </xf>
    <xf numFmtId="0" fontId="2" fillId="0" borderId="99" xfId="6" applyFont="1" applyFill="1" applyBorder="1" applyAlignment="1" applyProtection="1">
      <alignment horizontal="center" vertical="center" shrinkToFit="1"/>
    </xf>
    <xf numFmtId="0" fontId="2" fillId="0" borderId="98" xfId="6" applyFont="1" applyFill="1" applyBorder="1" applyAlignment="1" applyProtection="1">
      <alignment horizontal="center" vertical="center" shrinkToFit="1"/>
    </xf>
    <xf numFmtId="0" fontId="2" fillId="0" borderId="69" xfId="6" applyFont="1" applyFill="1" applyBorder="1" applyAlignment="1" applyProtection="1">
      <alignment horizontal="center" vertical="center" wrapText="1" shrinkToFit="1"/>
    </xf>
    <xf numFmtId="0" fontId="2" fillId="0" borderId="69" xfId="6" applyFont="1" applyFill="1" applyBorder="1" applyAlignment="1" applyProtection="1">
      <alignment horizontal="center" vertical="center" shrinkToFit="1"/>
    </xf>
    <xf numFmtId="0" fontId="2" fillId="0" borderId="72" xfId="6" applyFont="1" applyFill="1" applyBorder="1" applyAlignment="1" applyProtection="1">
      <alignment horizontal="center" vertical="center" shrinkToFit="1"/>
    </xf>
    <xf numFmtId="0" fontId="2" fillId="0" borderId="81"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5" fillId="0" borderId="2" xfId="6" applyNumberFormat="1" applyFont="1" applyFill="1" applyBorder="1" applyAlignment="1" applyProtection="1">
      <alignment horizontal="left" vertical="center" wrapText="1"/>
    </xf>
    <xf numFmtId="181" fontId="65" fillId="0" borderId="12" xfId="6" applyNumberFormat="1" applyFont="1" applyFill="1" applyBorder="1" applyAlignment="1" applyProtection="1">
      <alignment horizontal="left" vertical="center"/>
    </xf>
    <xf numFmtId="181" fontId="65" fillId="0" borderId="85" xfId="6" applyNumberFormat="1" applyFont="1" applyFill="1" applyBorder="1" applyAlignment="1" applyProtection="1">
      <alignment horizontal="left" vertical="center"/>
    </xf>
    <xf numFmtId="181" fontId="2" fillId="0" borderId="111" xfId="6" applyNumberFormat="1" applyFont="1" applyFill="1" applyBorder="1" applyAlignment="1" applyProtection="1">
      <alignment horizontal="center" vertical="center"/>
    </xf>
    <xf numFmtId="181" fontId="2" fillId="0" borderId="80" xfId="6" applyNumberFormat="1" applyFont="1" applyFill="1" applyBorder="1" applyAlignment="1" applyProtection="1">
      <alignment horizontal="center" vertical="center"/>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181" fontId="67" fillId="0" borderId="71" xfId="6" applyNumberFormat="1" applyFont="1" applyFill="1" applyBorder="1" applyAlignment="1" applyProtection="1">
      <alignment horizontal="center" vertical="center"/>
    </xf>
    <xf numFmtId="181" fontId="67" fillId="0" borderId="50" xfId="6" applyNumberFormat="1" applyFont="1" applyFill="1" applyBorder="1" applyAlignment="1" applyProtection="1">
      <alignment horizontal="center" vertical="center"/>
    </xf>
    <xf numFmtId="0" fontId="2" fillId="0" borderId="111" xfId="6" applyFont="1" applyFill="1" applyBorder="1" applyAlignment="1" applyProtection="1">
      <alignment horizontal="left" vertical="center" shrinkToFit="1"/>
    </xf>
    <xf numFmtId="0" fontId="2" fillId="0" borderId="78" xfId="6" applyFont="1" applyFill="1" applyBorder="1" applyAlignment="1" applyProtection="1">
      <alignment horizontal="left" vertical="center" shrinkToFit="1"/>
    </xf>
    <xf numFmtId="181" fontId="65" fillId="0" borderId="77" xfId="6" applyNumberFormat="1" applyFont="1" applyFill="1" applyBorder="1" applyAlignment="1" applyProtection="1">
      <alignment horizontal="left" vertical="center" wrapText="1"/>
    </xf>
    <xf numFmtId="181" fontId="65" fillId="0" borderId="79" xfId="6" applyNumberFormat="1" applyFont="1" applyFill="1" applyBorder="1" applyAlignment="1" applyProtection="1">
      <alignment horizontal="left" vertical="center" wrapText="1"/>
    </xf>
    <xf numFmtId="181" fontId="65" fillId="0" borderId="80" xfId="6" applyNumberFormat="1" applyFont="1" applyFill="1" applyBorder="1" applyAlignment="1" applyProtection="1">
      <alignment horizontal="left" vertical="center" wrapText="1"/>
    </xf>
    <xf numFmtId="0" fontId="2" fillId="0" borderId="111" xfId="6" applyFont="1" applyFill="1" applyBorder="1" applyAlignment="1" applyProtection="1">
      <alignment horizontal="center" vertical="center"/>
    </xf>
    <xf numFmtId="0" fontId="2" fillId="0" borderId="80" xfId="6" applyFont="1" applyFill="1" applyBorder="1" applyAlignment="1" applyProtection="1">
      <alignment horizontal="center" vertical="center"/>
    </xf>
    <xf numFmtId="182" fontId="3" fillId="0" borderId="7" xfId="6" applyNumberFormat="1" applyFont="1" applyFill="1" applyBorder="1" applyAlignment="1" applyProtection="1">
      <alignment horizontal="center" vertical="center"/>
    </xf>
    <xf numFmtId="182" fontId="3" fillId="0" borderId="103" xfId="6" applyNumberFormat="1" applyFont="1" applyFill="1" applyBorder="1" applyAlignment="1" applyProtection="1">
      <alignment horizontal="center" vertical="center"/>
    </xf>
    <xf numFmtId="0" fontId="3" fillId="0" borderId="105" xfId="6" applyFont="1" applyBorder="1" applyAlignment="1" applyProtection="1">
      <alignment horizontal="left" vertical="center" shrinkToFit="1"/>
    </xf>
    <xf numFmtId="0" fontId="3" fillId="0" borderId="106" xfId="6" applyFont="1" applyBorder="1" applyAlignment="1" applyProtection="1">
      <alignment horizontal="left" vertical="center" shrinkToFit="1"/>
    </xf>
    <xf numFmtId="0" fontId="3" fillId="0" borderId="107" xfId="6" applyFont="1" applyFill="1" applyBorder="1" applyAlignment="1" applyProtection="1">
      <alignment horizontal="center" vertical="center" wrapText="1"/>
    </xf>
    <xf numFmtId="0" fontId="3" fillId="0" borderId="108" xfId="6" applyFont="1" applyFill="1" applyBorder="1" applyAlignment="1" applyProtection="1">
      <alignment horizontal="center" vertical="center" wrapText="1"/>
    </xf>
    <xf numFmtId="0" fontId="3" fillId="0" borderId="106" xfId="6" applyFont="1" applyFill="1" applyBorder="1" applyAlignment="1" applyProtection="1">
      <alignment horizontal="center" vertical="center" wrapText="1"/>
    </xf>
    <xf numFmtId="182" fontId="3" fillId="0" borderId="107" xfId="6" applyNumberFormat="1" applyFont="1" applyFill="1" applyBorder="1" applyAlignment="1" applyProtection="1">
      <alignment horizontal="center" vertical="center"/>
    </xf>
    <xf numFmtId="182" fontId="3" fillId="0" borderId="109" xfId="6" applyNumberFormat="1" applyFont="1" applyFill="1" applyBorder="1" applyAlignment="1" applyProtection="1">
      <alignment horizontal="center" vertical="center"/>
    </xf>
    <xf numFmtId="0" fontId="2" fillId="0" borderId="76" xfId="6" applyFont="1" applyFill="1" applyBorder="1" applyAlignment="1" applyProtection="1">
      <alignment horizontal="center" vertical="center" wrapText="1"/>
    </xf>
    <xf numFmtId="0" fontId="2" fillId="0" borderId="69" xfId="6" applyFont="1" applyFill="1" applyBorder="1" applyAlignment="1" applyProtection="1">
      <alignment horizontal="center" vertical="center"/>
    </xf>
    <xf numFmtId="0" fontId="2" fillId="0" borderId="110" xfId="6" applyFont="1" applyFill="1" applyBorder="1" applyAlignment="1" applyProtection="1">
      <alignment horizontal="center" vertical="center"/>
    </xf>
    <xf numFmtId="0" fontId="2" fillId="0" borderId="73" xfId="6" applyFont="1" applyFill="1" applyBorder="1" applyAlignment="1" applyProtection="1">
      <alignment horizontal="center" vertical="center"/>
    </xf>
    <xf numFmtId="182" fontId="35" fillId="0" borderId="77" xfId="6" applyNumberFormat="1" applyFont="1" applyFill="1" applyBorder="1" applyAlignment="1" applyProtection="1">
      <alignment horizontal="center" vertical="center"/>
    </xf>
    <xf numFmtId="182" fontId="35" fillId="0" borderId="79" xfId="6" applyNumberFormat="1" applyFont="1" applyFill="1" applyBorder="1" applyAlignment="1" applyProtection="1">
      <alignment horizontal="center" vertical="center"/>
    </xf>
    <xf numFmtId="182" fontId="35" fillId="0" borderId="80" xfId="6" applyNumberFormat="1" applyFont="1" applyFill="1" applyBorder="1" applyAlignment="1" applyProtection="1">
      <alignment horizontal="center" vertical="center"/>
    </xf>
    <xf numFmtId="182" fontId="35" fillId="0" borderId="63" xfId="6" applyNumberFormat="1" applyFont="1" applyFill="1" applyBorder="1" applyAlignment="1" applyProtection="1">
      <alignment horizontal="center" vertical="center"/>
    </xf>
    <xf numFmtId="182" fontId="35" fillId="0" borderId="64" xfId="6" applyNumberFormat="1" applyFont="1" applyFill="1" applyBorder="1" applyAlignment="1" applyProtection="1">
      <alignment horizontal="center" vertical="center"/>
    </xf>
    <xf numFmtId="182" fontId="35" fillId="0" borderId="95" xfId="6" applyNumberFormat="1" applyFont="1" applyFill="1" applyBorder="1" applyAlignment="1" applyProtection="1">
      <alignment horizontal="center" vertical="center"/>
    </xf>
    <xf numFmtId="0" fontId="64" fillId="0" borderId="88" xfId="6" applyFont="1" applyBorder="1" applyAlignment="1" applyProtection="1">
      <alignment horizontal="left" vertical="center" wrapText="1"/>
    </xf>
    <xf numFmtId="0" fontId="64" fillId="0" borderId="0" xfId="6" applyFont="1" applyBorder="1" applyAlignment="1" applyProtection="1">
      <alignment horizontal="left" vertical="center" wrapText="1"/>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179" fontId="3" fillId="0" borderId="1" xfId="6" applyNumberFormat="1" applyFont="1" applyFill="1" applyBorder="1" applyAlignment="1" applyProtection="1">
      <alignment horizontal="center" vertical="center"/>
    </xf>
    <xf numFmtId="179" fontId="3" fillId="0" borderId="87"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85" xfId="6" applyNumberFormat="1" applyFont="1" applyFill="1" applyBorder="1" applyAlignment="1" applyProtection="1">
      <alignment horizontal="center" vertical="center"/>
    </xf>
    <xf numFmtId="0" fontId="61" fillId="0" borderId="88" xfId="6" applyFont="1" applyBorder="1" applyAlignment="1" applyProtection="1">
      <alignment horizontal="center" vertical="center" shrinkToFit="1"/>
    </xf>
    <xf numFmtId="0" fontId="61" fillId="0" borderId="0" xfId="6" applyFont="1" applyBorder="1" applyAlignment="1" applyProtection="1">
      <alignment horizontal="center" vertical="center" shrinkToFit="1"/>
    </xf>
    <xf numFmtId="0" fontId="61"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63" fillId="0" borderId="83" xfId="6" applyFont="1" applyBorder="1" applyAlignment="1" applyProtection="1">
      <alignment horizontal="center" vertical="top" textRotation="255" wrapText="1"/>
    </xf>
    <xf numFmtId="0" fontId="63" fillId="0" borderId="86" xfId="6" applyFont="1" applyBorder="1" applyAlignment="1" applyProtection="1">
      <alignment horizontal="center" vertical="top" textRotation="255" wrapText="1"/>
    </xf>
    <xf numFmtId="0" fontId="63" fillId="0" borderId="89" xfId="6" applyFont="1" applyBorder="1" applyAlignment="1" applyProtection="1">
      <alignment horizontal="center" vertical="top" textRotation="255" wrapText="1"/>
    </xf>
    <xf numFmtId="182" fontId="3" fillId="3" borderId="55" xfId="6" applyNumberFormat="1" applyFont="1" applyFill="1" applyBorder="1" applyAlignment="1" applyProtection="1">
      <alignment horizontal="center" vertical="center"/>
    </xf>
    <xf numFmtId="182" fontId="3" fillId="3" borderId="84" xfId="6" applyNumberFormat="1" applyFont="1" applyFill="1" applyBorder="1" applyAlignment="1" applyProtection="1">
      <alignment horizontal="center" vertical="center"/>
    </xf>
    <xf numFmtId="182" fontId="3" fillId="0" borderId="94" xfId="6" applyNumberFormat="1" applyFont="1" applyFill="1" applyBorder="1" applyAlignment="1" applyProtection="1">
      <alignment horizontal="center" vertical="center"/>
    </xf>
    <xf numFmtId="184" fontId="3" fillId="0" borderId="67" xfId="6" applyNumberFormat="1" applyFont="1" applyFill="1" applyBorder="1" applyAlignment="1" applyProtection="1">
      <alignment horizontal="center" vertical="center"/>
    </xf>
    <xf numFmtId="184" fontId="3" fillId="0" borderId="68" xfId="6" applyNumberFormat="1" applyFont="1" applyFill="1" applyBorder="1" applyAlignment="1" applyProtection="1">
      <alignment horizontal="center" vertical="center"/>
    </xf>
    <xf numFmtId="0" fontId="3" fillId="0" borderId="96" xfId="6" applyFont="1" applyBorder="1" applyAlignment="1" applyProtection="1">
      <alignment horizontal="center" vertical="center" textRotation="255" shrinkToFit="1"/>
    </xf>
    <xf numFmtId="0" fontId="3" fillId="0" borderId="101" xfId="6" applyFont="1" applyBorder="1" applyAlignment="1" applyProtection="1">
      <alignment horizontal="center" vertical="center" textRotation="255" shrinkToFit="1"/>
    </xf>
    <xf numFmtId="0" fontId="3" fillId="0" borderId="104" xfId="6" applyFont="1" applyBorder="1" applyAlignment="1" applyProtection="1">
      <alignment horizontal="center" vertical="center" textRotation="255" shrinkToFit="1"/>
    </xf>
    <xf numFmtId="0" fontId="3" fillId="0" borderId="99" xfId="6" applyFont="1" applyFill="1" applyBorder="1" applyAlignment="1" applyProtection="1">
      <alignment horizontal="center" vertical="center" wrapText="1"/>
    </xf>
    <xf numFmtId="0" fontId="3" fillId="0" borderId="100" xfId="6" applyFont="1" applyFill="1" applyBorder="1" applyAlignment="1" applyProtection="1">
      <alignment horizontal="center" vertical="center" wrapText="1"/>
    </xf>
    <xf numFmtId="0" fontId="3" fillId="0" borderId="98" xfId="6" applyFont="1" applyFill="1" applyBorder="1" applyAlignment="1" applyProtection="1">
      <alignment horizontal="center" vertical="center" wrapText="1"/>
    </xf>
    <xf numFmtId="182" fontId="3" fillId="0" borderId="69" xfId="6" applyNumberFormat="1" applyFont="1" applyFill="1" applyBorder="1" applyAlignment="1" applyProtection="1">
      <alignment horizontal="center" vertical="center"/>
    </xf>
    <xf numFmtId="182" fontId="3" fillId="0" borderId="72" xfId="6" applyNumberFormat="1" applyFont="1" applyFill="1" applyBorder="1" applyAlignment="1" applyProtection="1">
      <alignment horizontal="center" vertical="center"/>
    </xf>
    <xf numFmtId="0" fontId="3" fillId="0" borderId="102"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1" xfId="6" applyNumberFormat="1" applyFont="1" applyFill="1" applyBorder="1" applyAlignment="1" applyProtection="1">
      <alignment horizontal="center" vertical="center"/>
    </xf>
    <xf numFmtId="182" fontId="3" fillId="0" borderId="87"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92" xfId="6" applyNumberFormat="1" applyFont="1" applyFill="1" applyBorder="1" applyAlignment="1" applyProtection="1">
      <alignment horizontal="center" vertical="center"/>
    </xf>
    <xf numFmtId="182" fontId="3" fillId="0" borderId="63" xfId="6" applyNumberFormat="1" applyFont="1" applyFill="1" applyBorder="1" applyAlignment="1" applyProtection="1">
      <alignment horizontal="center" vertical="center"/>
    </xf>
    <xf numFmtId="182" fontId="3" fillId="0" borderId="95" xfId="6" applyNumberFormat="1" applyFont="1" applyFill="1" applyBorder="1" applyAlignment="1" applyProtection="1">
      <alignment horizontal="center" vertical="center"/>
    </xf>
    <xf numFmtId="182" fontId="61" fillId="0" borderId="90" xfId="6" applyNumberFormat="1" applyFont="1" applyFill="1" applyBorder="1" applyAlignment="1" applyProtection="1">
      <alignment horizontal="center" vertical="center"/>
    </xf>
    <xf numFmtId="182" fontId="61" fillId="0" borderId="91" xfId="6" applyNumberFormat="1" applyFont="1" applyFill="1" applyBorder="1" applyAlignment="1" applyProtection="1">
      <alignment horizontal="center" vertical="center"/>
    </xf>
    <xf numFmtId="184" fontId="61" fillId="0" borderId="90" xfId="6" applyNumberFormat="1" applyFont="1" applyFill="1" applyBorder="1" applyAlignment="1" applyProtection="1">
      <alignment horizontal="center" vertical="center" shrinkToFit="1"/>
    </xf>
    <xf numFmtId="184" fontId="61" fillId="0" borderId="91" xfId="6" applyNumberFormat="1"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61" fillId="0" borderId="44" xfId="6" applyFont="1" applyBorder="1" applyAlignment="1" applyProtection="1">
      <alignment horizontal="center" vertical="center" wrapText="1" shrinkToFit="1"/>
    </xf>
    <xf numFmtId="0" fontId="61"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5" xfId="6" applyFont="1" applyFill="1" applyBorder="1" applyAlignment="1" applyProtection="1">
      <alignment horizontal="center" vertical="center"/>
      <protection locked="0"/>
    </xf>
    <xf numFmtId="0" fontId="3" fillId="0" borderId="76" xfId="6" applyFont="1" applyBorder="1" applyAlignment="1" applyProtection="1">
      <alignment horizontal="center" vertical="center"/>
    </xf>
    <xf numFmtId="0" fontId="3" fillId="0" borderId="69" xfId="6" applyFont="1" applyBorder="1" applyAlignment="1" applyProtection="1">
      <alignment horizontal="center" vertical="center"/>
    </xf>
    <xf numFmtId="0" fontId="3" fillId="0" borderId="81"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77" xfId="6" applyFont="1" applyBorder="1" applyAlignment="1" applyProtection="1">
      <alignment horizontal="center" vertical="center" wrapText="1"/>
    </xf>
    <xf numFmtId="0" fontId="3" fillId="0" borderId="78"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0" fontId="3" fillId="0" borderId="79" xfId="6" applyFont="1" applyBorder="1" applyAlignment="1" applyProtection="1">
      <alignment horizontal="center" vertical="center" wrapText="1"/>
    </xf>
    <xf numFmtId="0" fontId="3" fillId="0" borderId="80" xfId="6" applyFont="1" applyBorder="1" applyAlignment="1" applyProtection="1">
      <alignment horizontal="center" vertical="center" wrapText="1"/>
    </xf>
    <xf numFmtId="0" fontId="3" fillId="0" borderId="13" xfId="6" applyFont="1" applyBorder="1" applyAlignment="1" applyProtection="1">
      <alignment horizontal="center" vertical="center" wrapText="1"/>
    </xf>
    <xf numFmtId="0" fontId="3" fillId="0" borderId="82" xfId="6" applyFont="1" applyBorder="1" applyAlignment="1" applyProtection="1">
      <alignment horizontal="center" vertical="center" wrapText="1"/>
    </xf>
    <xf numFmtId="182" fontId="3" fillId="3" borderId="69" xfId="9" applyNumberFormat="1" applyFont="1" applyFill="1" applyBorder="1" applyAlignment="1" applyProtection="1">
      <alignment horizontal="center" vertical="center"/>
    </xf>
    <xf numFmtId="0" fontId="2" fillId="0" borderId="69" xfId="6" applyFont="1" applyBorder="1" applyAlignment="1" applyProtection="1">
      <alignment horizontal="center" vertical="center"/>
    </xf>
    <xf numFmtId="0" fontId="2" fillId="0" borderId="72" xfId="6" applyFont="1" applyBorder="1" applyAlignment="1" applyProtection="1">
      <alignment horizontal="center" vertical="center"/>
    </xf>
    <xf numFmtId="182" fontId="3" fillId="6" borderId="73" xfId="9" applyNumberFormat="1" applyFont="1" applyFill="1" applyBorder="1" applyAlignment="1" applyProtection="1">
      <alignment horizontal="center" vertical="center"/>
      <protection locked="0"/>
    </xf>
    <xf numFmtId="182" fontId="2" fillId="0" borderId="73" xfId="6" applyNumberFormat="1" applyFont="1" applyBorder="1" applyAlignment="1" applyProtection="1">
      <alignment horizontal="center" vertical="center"/>
    </xf>
    <xf numFmtId="182" fontId="2" fillId="0" borderId="74" xfId="6" applyNumberFormat="1" applyFont="1" applyBorder="1" applyAlignment="1" applyProtection="1">
      <alignment horizontal="center"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9" fillId="0" borderId="0" xfId="6" applyFont="1" applyBorder="1" applyAlignment="1" applyProtection="1">
      <alignment horizontal="left" vertical="center"/>
    </xf>
    <xf numFmtId="0" fontId="60"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71"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3" xfId="6" applyFont="1" applyFill="1" applyBorder="1" applyAlignment="1" applyProtection="1">
      <alignment horizontal="center" vertical="center"/>
    </xf>
    <xf numFmtId="0" fontId="35" fillId="4" borderId="65" xfId="6" applyFont="1" applyFill="1" applyBorder="1" applyAlignment="1" applyProtection="1">
      <alignment horizontal="center" vertical="center"/>
    </xf>
    <xf numFmtId="0" fontId="68" fillId="0" borderId="1" xfId="6" applyFont="1" applyBorder="1" applyAlignment="1" applyProtection="1">
      <alignment horizontal="center" vertical="center"/>
    </xf>
    <xf numFmtId="0" fontId="68" fillId="0" borderId="11" xfId="6" applyFont="1" applyBorder="1" applyAlignment="1" applyProtection="1">
      <alignment horizontal="center" vertical="center"/>
    </xf>
    <xf numFmtId="0" fontId="68" fillId="0" borderId="32" xfId="6" applyFont="1" applyBorder="1" applyAlignment="1" applyProtection="1">
      <alignment horizontal="center" vertical="center"/>
    </xf>
    <xf numFmtId="0" fontId="68" fillId="0" borderId="63" xfId="6" applyFont="1" applyBorder="1" applyAlignment="1" applyProtection="1">
      <alignment horizontal="center" vertical="center"/>
    </xf>
    <xf numFmtId="0" fontId="68" fillId="0" borderId="64" xfId="6" applyFont="1" applyBorder="1" applyAlignment="1" applyProtection="1">
      <alignment horizontal="center" vertical="center"/>
    </xf>
    <xf numFmtId="0" fontId="68" fillId="0" borderId="65" xfId="6" applyFont="1" applyBorder="1" applyAlignment="1" applyProtection="1">
      <alignment horizontal="center" vertical="center"/>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9" fontId="2" fillId="6" borderId="2" xfId="6" applyNumberFormat="1" applyFont="1" applyFill="1" applyBorder="1" applyAlignment="1" applyProtection="1">
      <alignment horizontal="center" vertical="center"/>
    </xf>
    <xf numFmtId="189" fontId="2" fillId="6" borderId="25" xfId="6" applyNumberFormat="1" applyFont="1" applyFill="1" applyBorder="1" applyAlignment="1" applyProtection="1">
      <alignment horizontal="center" vertical="center"/>
    </xf>
    <xf numFmtId="190" fontId="2" fillId="6" borderId="2" xfId="6" applyNumberFormat="1" applyFont="1" applyFill="1" applyBorder="1" applyAlignment="1" applyProtection="1">
      <alignment horizontal="right" vertical="center"/>
    </xf>
    <xf numFmtId="190" fontId="2" fillId="6" borderId="12" xfId="6" applyNumberFormat="1" applyFont="1" applyFill="1" applyBorder="1" applyAlignment="1" applyProtection="1">
      <alignment horizontal="right" vertical="center"/>
    </xf>
    <xf numFmtId="190" fontId="2" fillId="6" borderId="25" xfId="6" applyNumberFormat="1" applyFont="1" applyFill="1" applyBorder="1" applyAlignment="1" applyProtection="1">
      <alignment horizontal="right" vertical="center"/>
    </xf>
    <xf numFmtId="190" fontId="2" fillId="6" borderId="33" xfId="6" applyNumberFormat="1" applyFont="1" applyFill="1" applyBorder="1" applyAlignment="1" applyProtection="1">
      <alignment horizontal="right" vertical="center"/>
    </xf>
    <xf numFmtId="190" fontId="2" fillId="6" borderId="113" xfId="6" applyNumberFormat="1" applyFont="1" applyFill="1" applyBorder="1" applyAlignment="1" applyProtection="1">
      <alignment horizontal="right" vertical="center"/>
    </xf>
    <xf numFmtId="190" fontId="2" fillId="6" borderId="37" xfId="6" applyNumberFormat="1" applyFont="1" applyFill="1" applyBorder="1" applyAlignment="1" applyProtection="1">
      <alignment horizontal="right" vertical="center"/>
    </xf>
    <xf numFmtId="190" fontId="2" fillId="6" borderId="7" xfId="6" applyNumberFormat="1" applyFont="1" applyFill="1" applyBorder="1" applyAlignment="1" applyProtection="1">
      <alignment horizontal="right" vertical="center"/>
    </xf>
    <xf numFmtId="181" fontId="65" fillId="0" borderId="99" xfId="6" applyNumberFormat="1" applyFont="1" applyFill="1" applyBorder="1" applyAlignment="1" applyProtection="1">
      <alignment horizontal="left" vertical="center" wrapText="1"/>
    </xf>
    <xf numFmtId="181" fontId="65" fillId="0" borderId="100" xfId="6" applyNumberFormat="1" applyFont="1" applyFill="1" applyBorder="1" applyAlignment="1" applyProtection="1">
      <alignment horizontal="left" vertical="center" wrapText="1"/>
    </xf>
    <xf numFmtId="181" fontId="65" fillId="0" borderId="122" xfId="6" applyNumberFormat="1" applyFont="1" applyFill="1" applyBorder="1" applyAlignment="1" applyProtection="1">
      <alignment horizontal="left" vertical="center" wrapText="1"/>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5" xfId="6" applyFont="1" applyFill="1" applyBorder="1" applyAlignment="1" applyProtection="1">
      <alignment horizontal="center" vertical="center"/>
    </xf>
    <xf numFmtId="182" fontId="3" fillId="6" borderId="73" xfId="9" applyNumberFormat="1" applyFont="1" applyFill="1" applyBorder="1" applyAlignment="1" applyProtection="1">
      <alignment horizontal="center" vertical="center"/>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120" xfId="6" applyFont="1" applyBorder="1" applyAlignment="1">
      <alignment horizontal="center" vertical="center"/>
    </xf>
    <xf numFmtId="0" fontId="57" fillId="0" borderId="121" xfId="6" applyFont="1" applyBorder="1" applyAlignment="1">
      <alignment horizontal="center" vertical="center"/>
    </xf>
    <xf numFmtId="0" fontId="59"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0" fontId="62" fillId="7" borderId="64" xfId="6" applyFont="1" applyFill="1" applyBorder="1" applyAlignment="1" applyProtection="1">
      <alignment horizontal="left" vertical="center"/>
    </xf>
    <xf numFmtId="0" fontId="13" fillId="3" borderId="71" xfId="6" applyFont="1" applyFill="1" applyBorder="1" applyAlignment="1" applyProtection="1">
      <alignment horizontal="center" vertical="center"/>
    </xf>
    <xf numFmtId="0" fontId="13" fillId="3" borderId="50" xfId="6" applyFont="1" applyFill="1" applyBorder="1" applyAlignment="1" applyProtection="1">
      <alignment horizontal="center" vertical="center"/>
    </xf>
    <xf numFmtId="192" fontId="2" fillId="0" borderId="77" xfId="6" applyNumberFormat="1" applyBorder="1" applyAlignment="1" applyProtection="1">
      <alignment horizontal="right" vertical="center"/>
    </xf>
    <xf numFmtId="192" fontId="2" fillId="0" borderId="10" xfId="6" applyNumberFormat="1" applyBorder="1" applyAlignment="1" applyProtection="1">
      <alignment horizontal="right" vertical="center"/>
    </xf>
    <xf numFmtId="192" fontId="2" fillId="0" borderId="3" xfId="6" applyNumberFormat="1" applyBorder="1" applyAlignment="1" applyProtection="1">
      <alignment horizontal="right" vertical="center"/>
    </xf>
    <xf numFmtId="0" fontId="47" fillId="9" borderId="96" xfId="6" applyFont="1" applyFill="1" applyBorder="1" applyAlignment="1" applyProtection="1">
      <alignment horizontal="center" vertical="center"/>
    </xf>
    <xf numFmtId="0" fontId="47" fillId="9" borderId="101" xfId="6" applyFont="1" applyFill="1" applyBorder="1" applyAlignment="1" applyProtection="1">
      <alignment horizontal="center" vertical="center"/>
    </xf>
    <xf numFmtId="0" fontId="47" fillId="9" borderId="104" xfId="6" applyFont="1" applyFill="1" applyBorder="1" applyAlignment="1" applyProtection="1">
      <alignment horizontal="center" vertical="center"/>
    </xf>
    <xf numFmtId="0" fontId="2" fillId="0" borderId="146"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147" xfId="6" applyBorder="1" applyAlignment="1" applyProtection="1">
      <alignment horizontal="left" vertical="center" shrinkToFit="1"/>
    </xf>
    <xf numFmtId="0" fontId="2" fillId="0" borderId="142" xfId="6" applyBorder="1" applyAlignment="1" applyProtection="1">
      <alignment horizontal="left" vertical="center" shrinkToFit="1"/>
    </xf>
    <xf numFmtId="0" fontId="2" fillId="0" borderId="102" xfId="6" applyBorder="1" applyAlignment="1" applyProtection="1">
      <alignment horizontal="left" vertical="center"/>
    </xf>
    <xf numFmtId="0" fontId="2" fillId="0" borderId="12" xfId="6" applyBorder="1" applyAlignment="1" applyProtection="1">
      <alignment horizontal="left" vertical="center"/>
    </xf>
    <xf numFmtId="0" fontId="2" fillId="0" borderId="105" xfId="6" applyBorder="1" applyAlignment="1" applyProtection="1">
      <alignment horizontal="right" vertical="center"/>
    </xf>
    <xf numFmtId="0" fontId="2" fillId="0" borderId="108" xfId="6" applyBorder="1" applyAlignment="1" applyProtection="1">
      <alignment horizontal="right" vertical="center"/>
    </xf>
    <xf numFmtId="0" fontId="2" fillId="0" borderId="106" xfId="6" applyBorder="1" applyAlignment="1" applyProtection="1">
      <alignment horizontal="right" vertical="center"/>
    </xf>
    <xf numFmtId="0" fontId="62" fillId="3" borderId="50" xfId="6" applyFont="1" applyFill="1" applyBorder="1" applyAlignment="1" applyProtection="1">
      <alignment horizontal="center" vertical="center"/>
    </xf>
    <xf numFmtId="0" fontId="2" fillId="0" borderId="99" xfId="6" applyBorder="1" applyAlignment="1" applyProtection="1">
      <alignment horizontal="left" vertical="center" shrinkToFit="1"/>
    </xf>
    <xf numFmtId="0" fontId="2" fillId="0" borderId="100" xfId="6" applyBorder="1" applyAlignment="1" applyProtection="1">
      <alignment horizontal="left" vertical="center" shrinkToFit="1"/>
    </xf>
    <xf numFmtId="0" fontId="2" fillId="0" borderId="98" xfId="6" applyBorder="1" applyAlignment="1" applyProtection="1">
      <alignment horizontal="left" vertical="center" shrinkToFit="1"/>
    </xf>
    <xf numFmtId="192" fontId="47" fillId="9" borderId="96" xfId="6" applyNumberFormat="1" applyFont="1" applyFill="1" applyBorder="1" applyAlignment="1" applyProtection="1">
      <alignment horizontal="center" vertical="center"/>
    </xf>
    <xf numFmtId="192" fontId="47" fillId="9" borderId="101" xfId="6" applyNumberFormat="1" applyFont="1" applyFill="1" applyBorder="1" applyAlignment="1" applyProtection="1">
      <alignment horizontal="center" vertical="center"/>
    </xf>
    <xf numFmtId="192" fontId="47" fillId="9" borderId="104" xfId="6" applyNumberFormat="1" applyFont="1" applyFill="1" applyBorder="1" applyAlignment="1" applyProtection="1">
      <alignment horizontal="center" vertical="center"/>
    </xf>
    <xf numFmtId="0" fontId="2" fillId="0" borderId="81" xfId="6" applyBorder="1" applyAlignment="1" applyProtection="1">
      <alignment horizontal="center" vertical="center" wrapText="1"/>
    </xf>
    <xf numFmtId="0" fontId="2" fillId="0" borderId="81" xfId="6" applyBorder="1" applyAlignment="1" applyProtection="1">
      <alignment horizontal="center" vertical="center"/>
    </xf>
    <xf numFmtId="0" fontId="2" fillId="0" borderId="90" xfId="6" applyBorder="1" applyAlignment="1" applyProtection="1">
      <alignment horizontal="left" vertical="center" shrinkToFit="1"/>
    </xf>
    <xf numFmtId="0" fontId="2" fillId="0" borderId="138" xfId="6" applyBorder="1" applyAlignment="1" applyProtection="1">
      <alignment horizontal="left" vertical="center" shrinkToFit="1"/>
    </xf>
    <xf numFmtId="0" fontId="2" fillId="0" borderId="91" xfId="6" applyBorder="1" applyAlignment="1" applyProtection="1">
      <alignment horizontal="left" vertical="center" shrinkToFit="1"/>
    </xf>
    <xf numFmtId="0" fontId="2" fillId="0" borderId="139" xfId="6" applyBorder="1" applyAlignment="1" applyProtection="1">
      <alignment horizontal="left" vertical="center" wrapText="1"/>
    </xf>
    <xf numFmtId="0" fontId="2" fillId="0" borderId="140" xfId="6" applyBorder="1" applyAlignment="1" applyProtection="1">
      <alignment horizontal="left" vertical="center" wrapText="1"/>
    </xf>
    <xf numFmtId="0" fontId="2" fillId="0" borderId="141" xfId="6" applyBorder="1" applyAlignment="1" applyProtection="1">
      <alignment horizontal="left" vertical="center" wrapText="1"/>
    </xf>
    <xf numFmtId="0" fontId="2" fillId="0" borderId="61" xfId="6" applyBorder="1" applyAlignment="1" applyProtection="1">
      <alignment horizontal="left" vertical="center" wrapText="1"/>
    </xf>
    <xf numFmtId="0" fontId="2" fillId="0" borderId="142" xfId="6" applyBorder="1" applyAlignment="1" applyProtection="1">
      <alignment horizontal="left" vertical="center" wrapText="1"/>
    </xf>
    <xf numFmtId="0" fontId="2" fillId="0" borderId="62" xfId="6" applyBorder="1" applyAlignment="1" applyProtection="1">
      <alignment horizontal="left" vertical="center" wrapText="1"/>
    </xf>
    <xf numFmtId="0" fontId="2" fillId="0" borderId="71"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3" xfId="6" applyBorder="1" applyAlignment="1" applyProtection="1">
      <alignment horizontal="center" vertical="center"/>
    </xf>
    <xf numFmtId="0" fontId="2" fillId="0" borderId="13" xfId="6" applyBorder="1" applyAlignment="1" applyProtection="1">
      <alignment horizontal="center" vertical="center"/>
    </xf>
    <xf numFmtId="192" fontId="2" fillId="0" borderId="102" xfId="6" applyNumberFormat="1" applyBorder="1" applyAlignment="1" applyProtection="1">
      <alignment horizontal="center" vertical="center"/>
    </xf>
    <xf numFmtId="192" fontId="2" fillId="0" borderId="12" xfId="6" applyNumberFormat="1" applyBorder="1" applyAlignment="1" applyProtection="1">
      <alignment horizontal="center" vertical="center"/>
    </xf>
    <xf numFmtId="0" fontId="2" fillId="0" borderId="102" xfId="6" applyBorder="1" applyAlignment="1" applyProtection="1">
      <alignment horizontal="center" vertical="center"/>
    </xf>
    <xf numFmtId="0" fontId="2" fillId="0" borderId="85" xfId="6" applyBorder="1" applyAlignment="1" applyProtection="1">
      <alignment horizontal="center" vertical="center"/>
    </xf>
    <xf numFmtId="192" fontId="22" fillId="9" borderId="134" xfId="6" applyNumberFormat="1" applyFont="1" applyFill="1" applyBorder="1" applyAlignment="1" applyProtection="1">
      <alignment horizontal="center" vertical="center" wrapText="1"/>
    </xf>
    <xf numFmtId="192" fontId="22" fillId="9" borderId="137" xfId="6" applyNumberFormat="1" applyFont="1" applyFill="1" applyBorder="1" applyAlignment="1" applyProtection="1">
      <alignment horizontal="center" vertical="center"/>
    </xf>
    <xf numFmtId="192" fontId="47" fillId="9" borderId="135" xfId="6" applyNumberFormat="1" applyFont="1" applyFill="1" applyBorder="1" applyAlignment="1" applyProtection="1">
      <alignment horizontal="center" vertical="center"/>
    </xf>
    <xf numFmtId="192" fontId="47" fillId="9" borderId="66" xfId="6" applyNumberFormat="1" applyFont="1" applyFill="1" applyBorder="1" applyAlignment="1" applyProtection="1">
      <alignment horizontal="center" vertical="center"/>
    </xf>
    <xf numFmtId="192" fontId="47" fillId="9" borderId="136" xfId="6" applyNumberFormat="1" applyFont="1" applyFill="1" applyBorder="1" applyAlignment="1" applyProtection="1">
      <alignment horizontal="center" vertical="center"/>
    </xf>
    <xf numFmtId="192" fontId="47" fillId="9" borderId="131" xfId="6" applyNumberFormat="1" applyFont="1" applyFill="1" applyBorder="1" applyAlignment="1" applyProtection="1">
      <alignment horizontal="center" vertical="center"/>
    </xf>
    <xf numFmtId="192" fontId="2" fillId="0" borderId="105" xfId="6" applyNumberFormat="1" applyBorder="1" applyAlignment="1" applyProtection="1">
      <alignment horizontal="center" vertical="center"/>
    </xf>
    <xf numFmtId="192" fontId="2" fillId="0" borderId="109" xfId="6" applyNumberFormat="1" applyBorder="1" applyAlignment="1" applyProtection="1">
      <alignment horizontal="center" vertical="center"/>
    </xf>
    <xf numFmtId="0" fontId="2" fillId="0" borderId="132" xfId="6" applyBorder="1" applyAlignment="1" applyProtection="1">
      <alignment horizontal="center" vertical="center" wrapText="1"/>
    </xf>
    <xf numFmtId="0" fontId="2" fillId="0" borderId="125" xfId="6" applyBorder="1" applyAlignment="1" applyProtection="1">
      <alignment horizontal="center" vertical="center"/>
    </xf>
    <xf numFmtId="0" fontId="2" fillId="0" borderId="126" xfId="6" applyBorder="1" applyAlignment="1" applyProtection="1">
      <alignment horizontal="center" vertical="center"/>
    </xf>
    <xf numFmtId="0" fontId="2" fillId="0" borderId="97" xfId="6" applyBorder="1" applyAlignment="1" applyProtection="1">
      <alignment horizontal="center" vertical="center"/>
    </xf>
    <xf numFmtId="0" fontId="2" fillId="0" borderId="98" xfId="6" applyBorder="1" applyAlignment="1" applyProtection="1">
      <alignment horizontal="center" vertical="center"/>
    </xf>
    <xf numFmtId="0" fontId="2" fillId="0" borderId="99" xfId="6" applyBorder="1" applyAlignment="1" applyProtection="1">
      <alignment horizontal="left" vertical="center"/>
    </xf>
    <xf numFmtId="0" fontId="2" fillId="0" borderId="100" xfId="6" applyBorder="1" applyAlignment="1" applyProtection="1">
      <alignment horizontal="left" vertical="center"/>
    </xf>
    <xf numFmtId="0" fontId="2" fillId="0" borderId="122" xfId="6" applyBorder="1" applyAlignment="1" applyProtection="1">
      <alignment horizontal="left" vertical="center"/>
    </xf>
    <xf numFmtId="192" fontId="2" fillId="0" borderId="119" xfId="6" applyNumberFormat="1" applyBorder="1" applyAlignment="1" applyProtection="1">
      <alignment horizontal="center" vertical="center"/>
    </xf>
    <xf numFmtId="192" fontId="2" fillId="0" borderId="32" xfId="6" applyNumberFormat="1" applyBorder="1" applyAlignment="1" applyProtection="1">
      <alignment horizontal="center" vertical="center"/>
    </xf>
    <xf numFmtId="192" fontId="2" fillId="0" borderId="93" xfId="6" applyNumberFormat="1" applyBorder="1" applyAlignment="1" applyProtection="1">
      <alignment horizontal="center" vertical="center"/>
    </xf>
    <xf numFmtId="192" fontId="2" fillId="0" borderId="65" xfId="6" applyNumberFormat="1" applyBorder="1" applyAlignment="1" applyProtection="1">
      <alignment horizontal="center" vertical="center"/>
    </xf>
    <xf numFmtId="192" fontId="2" fillId="0" borderId="2" xfId="6" applyNumberFormat="1" applyBorder="1" applyAlignment="1" applyProtection="1">
      <alignment horizontal="center" vertical="center"/>
    </xf>
    <xf numFmtId="192" fontId="2" fillId="0" borderId="25" xfId="6" applyNumberFormat="1" applyBorder="1" applyAlignment="1" applyProtection="1">
      <alignment horizontal="center" vertical="center"/>
    </xf>
    <xf numFmtId="192" fontId="2" fillId="4" borderId="107" xfId="6" applyNumberFormat="1" applyFill="1" applyBorder="1" applyAlignment="1" applyProtection="1">
      <alignment horizontal="center" vertical="center"/>
      <protection locked="0"/>
    </xf>
    <xf numFmtId="192" fontId="2" fillId="4" borderId="106" xfId="6" applyNumberFormat="1" applyFill="1" applyBorder="1" applyAlignment="1" applyProtection="1">
      <alignment horizontal="center" vertical="center"/>
      <protection locked="0"/>
    </xf>
    <xf numFmtId="0" fontId="64" fillId="0" borderId="71" xfId="6" applyFont="1" applyBorder="1" applyAlignment="1" applyProtection="1">
      <alignment horizontal="left" vertical="center" wrapText="1"/>
    </xf>
    <xf numFmtId="0" fontId="64" fillId="0" borderId="48" xfId="6" applyFont="1" applyBorder="1" applyAlignment="1" applyProtection="1">
      <alignment horizontal="left" vertical="center"/>
    </xf>
    <xf numFmtId="0" fontId="64" fillId="0" borderId="50" xfId="6" applyFont="1" applyBorder="1" applyAlignment="1" applyProtection="1">
      <alignment horizontal="left" vertical="center"/>
    </xf>
    <xf numFmtId="0" fontId="13" fillId="0" borderId="124" xfId="6" applyFont="1" applyBorder="1" applyAlignment="1" applyProtection="1">
      <alignment horizontal="center" vertical="center" wrapText="1" shrinkToFit="1"/>
    </xf>
    <xf numFmtId="0" fontId="2" fillId="0" borderId="125" xfId="6" applyBorder="1" applyAlignment="1" applyProtection="1">
      <alignment horizontal="center" vertical="center" shrinkToFit="1"/>
    </xf>
    <xf numFmtId="0" fontId="2" fillId="0" borderId="126" xfId="6" applyBorder="1" applyAlignment="1" applyProtection="1">
      <alignment horizontal="center" vertical="center" shrinkToFit="1"/>
    </xf>
    <xf numFmtId="0" fontId="2" fillId="0" borderId="69" xfId="6" applyBorder="1" applyAlignment="1" applyProtection="1">
      <alignment horizontal="left" vertical="center"/>
    </xf>
    <xf numFmtId="0" fontId="2" fillId="0" borderId="72" xfId="6" applyBorder="1" applyAlignment="1" applyProtection="1">
      <alignment horizontal="left" vertical="center"/>
    </xf>
    <xf numFmtId="192" fontId="11" fillId="0" borderId="127" xfId="6" applyNumberFormat="1" applyFont="1" applyFill="1" applyBorder="1" applyAlignment="1" applyProtection="1">
      <alignment horizontal="center" vertical="center" wrapText="1" shrinkToFit="1"/>
    </xf>
    <xf numFmtId="192" fontId="11" fillId="0" borderId="128" xfId="6" applyNumberFormat="1" applyFont="1" applyFill="1" applyBorder="1" applyAlignment="1" applyProtection="1">
      <alignment horizontal="center" vertical="center" wrapText="1" shrinkToFit="1"/>
    </xf>
    <xf numFmtId="192" fontId="2" fillId="4" borderId="1" xfId="6" applyNumberFormat="1" applyFill="1" applyBorder="1" applyAlignment="1" applyProtection="1">
      <alignment horizontal="center" vertical="center"/>
      <protection locked="0"/>
    </xf>
    <xf numFmtId="192" fontId="2" fillId="4" borderId="3" xfId="6" applyNumberFormat="1" applyFill="1" applyBorder="1" applyAlignment="1" applyProtection="1">
      <alignment horizontal="center" vertical="center"/>
      <protection locked="0"/>
    </xf>
    <xf numFmtId="192" fontId="2" fillId="4" borderId="43" xfId="6" applyNumberFormat="1" applyFill="1" applyBorder="1" applyAlignment="1" applyProtection="1">
      <alignment horizontal="center" vertical="center"/>
      <protection locked="0"/>
    </xf>
    <xf numFmtId="192" fontId="2" fillId="4" borderId="45" xfId="6" applyNumberFormat="1" applyFill="1" applyBorder="1" applyAlignment="1" applyProtection="1">
      <alignment horizontal="center" vertical="center"/>
      <protection locked="0"/>
    </xf>
    <xf numFmtId="192" fontId="2" fillId="4" borderId="53" xfId="6" applyNumberFormat="1" applyFill="1" applyBorder="1" applyAlignment="1" applyProtection="1">
      <alignment horizontal="center" vertical="center"/>
      <protection locked="0"/>
    </xf>
    <xf numFmtId="192" fontId="2" fillId="4" borderId="66" xfId="6" applyNumberFormat="1" applyFill="1" applyBorder="1" applyAlignment="1" applyProtection="1">
      <alignment horizontal="center" vertical="center"/>
      <protection locked="0"/>
    </xf>
    <xf numFmtId="192" fontId="2" fillId="4" borderId="129" xfId="6" applyNumberFormat="1" applyFill="1" applyBorder="1" applyAlignment="1" applyProtection="1">
      <alignment horizontal="center" vertical="center"/>
      <protection locked="0"/>
    </xf>
    <xf numFmtId="192" fontId="2" fillId="4" borderId="130" xfId="6" applyNumberFormat="1" applyFill="1" applyBorder="1" applyAlignment="1" applyProtection="1">
      <alignment horizontal="center" vertical="center"/>
      <protection locked="0"/>
    </xf>
    <xf numFmtId="192" fontId="2" fillId="4" borderId="131" xfId="6" applyNumberFormat="1" applyFill="1" applyBorder="1" applyAlignment="1" applyProtection="1">
      <alignment horizontal="center" vertical="center"/>
      <protection locked="0"/>
    </xf>
    <xf numFmtId="193" fontId="2" fillId="0" borderId="107" xfId="6" applyNumberFormat="1" applyFill="1" applyBorder="1" applyAlignment="1" applyProtection="1">
      <alignment horizontal="center" vertical="center"/>
    </xf>
    <xf numFmtId="193" fontId="2" fillId="0" borderId="106" xfId="6" applyNumberFormat="1" applyFill="1" applyBorder="1" applyAlignment="1" applyProtection="1">
      <alignment horizontal="center" vertical="center"/>
    </xf>
    <xf numFmtId="0" fontId="2" fillId="4" borderId="107" xfId="6" applyFont="1" applyFill="1" applyBorder="1" applyAlignment="1" applyProtection="1">
      <alignment horizontal="center" vertical="center"/>
    </xf>
    <xf numFmtId="0" fontId="2" fillId="4" borderId="108" xfId="6" applyFont="1" applyFill="1" applyBorder="1" applyAlignment="1" applyProtection="1">
      <alignment horizontal="center" vertical="center"/>
    </xf>
    <xf numFmtId="0" fontId="2" fillId="4" borderId="73" xfId="6" applyFont="1" applyFill="1" applyBorder="1" applyAlignment="1" applyProtection="1">
      <alignment horizontal="center" vertical="center"/>
    </xf>
    <xf numFmtId="0" fontId="2" fillId="4" borderId="74" xfId="6" applyFont="1" applyFill="1" applyBorder="1" applyAlignment="1" applyProtection="1">
      <alignment horizontal="center" vertical="center"/>
    </xf>
    <xf numFmtId="0" fontId="72" fillId="7" borderId="64" xfId="6" applyFont="1" applyFill="1" applyBorder="1" applyAlignment="1" applyProtection="1">
      <alignment horizontal="left" vertical="center"/>
    </xf>
    <xf numFmtId="0" fontId="67" fillId="0" borderId="124" xfId="6" applyFont="1" applyBorder="1" applyAlignment="1" applyProtection="1">
      <alignment horizontal="center" vertical="center"/>
    </xf>
    <xf numFmtId="0" fontId="67" fillId="0" borderId="125" xfId="6" applyFont="1" applyBorder="1" applyAlignment="1" applyProtection="1">
      <alignment horizontal="center" vertical="center"/>
    </xf>
    <xf numFmtId="0" fontId="67" fillId="0" borderId="126" xfId="6" applyFont="1" applyBorder="1" applyAlignment="1" applyProtection="1">
      <alignment horizontal="center" vertical="center"/>
    </xf>
    <xf numFmtId="0" fontId="2" fillId="0" borderId="100"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3" xfId="6" applyNumberFormat="1" applyBorder="1" applyAlignment="1" applyProtection="1">
      <alignment horizontal="center" vertical="center"/>
    </xf>
    <xf numFmtId="182" fontId="2" fillId="0" borderId="103" xfId="6" applyNumberFormat="1" applyBorder="1" applyAlignment="1" applyProtection="1">
      <alignment horizontal="center" vertical="center"/>
    </xf>
    <xf numFmtId="182" fontId="2" fillId="0" borderId="74" xfId="6" applyNumberFormat="1" applyBorder="1" applyAlignment="1" applyProtection="1">
      <alignment horizontal="center" vertical="center"/>
    </xf>
    <xf numFmtId="0" fontId="57" fillId="0" borderId="0" xfId="6" applyFont="1" applyAlignment="1" applyProtection="1">
      <alignment horizontal="left" vertical="center"/>
    </xf>
    <xf numFmtId="0" fontId="57" fillId="0" borderId="0" xfId="6" applyFont="1" applyBorder="1" applyAlignment="1">
      <alignment horizontal="center" vertical="center"/>
    </xf>
    <xf numFmtId="0" fontId="60" fillId="0" borderId="64" xfId="6" applyFont="1" applyBorder="1" applyAlignment="1" applyProtection="1">
      <alignment horizontal="right" vertical="center"/>
    </xf>
    <xf numFmtId="0" fontId="2" fillId="4" borderId="77" xfId="6" applyFont="1" applyFill="1" applyBorder="1" applyAlignment="1" applyProtection="1">
      <alignment horizontal="center" vertical="center" shrinkToFit="1"/>
      <protection locked="0"/>
    </xf>
    <xf numFmtId="0" fontId="2" fillId="4" borderId="79" xfId="6" applyFont="1" applyFill="1" applyBorder="1" applyAlignment="1" applyProtection="1">
      <alignment horizontal="center" vertical="center" shrinkToFit="1"/>
      <protection locked="0"/>
    </xf>
    <xf numFmtId="0" fontId="2" fillId="0" borderId="123" xfId="6" applyFont="1" applyFill="1" applyBorder="1" applyAlignment="1" applyProtection="1">
      <alignment horizontal="center" vertical="center"/>
    </xf>
    <xf numFmtId="0" fontId="2" fillId="0" borderId="70" xfId="6" applyFont="1" applyFill="1" applyBorder="1" applyAlignment="1" applyProtection="1">
      <alignment horizontal="center" vertical="center"/>
    </xf>
    <xf numFmtId="0" fontId="2" fillId="4" borderId="77" xfId="6" applyFont="1" applyFill="1" applyBorder="1" applyAlignment="1" applyProtection="1">
      <alignment horizontal="center" vertical="center"/>
    </xf>
    <xf numFmtId="0" fontId="2" fillId="4" borderId="80" xfId="6" applyFont="1" applyFill="1" applyBorder="1" applyAlignment="1" applyProtection="1">
      <alignment horizontal="center" vertical="center"/>
    </xf>
    <xf numFmtId="0" fontId="62" fillId="7" borderId="64" xfId="6" applyFont="1" applyFill="1" applyBorder="1" applyAlignment="1" applyProtection="1">
      <alignment horizontal="left" vertical="center"/>
      <protection locked="0"/>
    </xf>
    <xf numFmtId="0" fontId="13" fillId="3" borderId="71" xfId="6" applyFont="1" applyFill="1" applyBorder="1" applyAlignment="1" applyProtection="1">
      <alignment horizontal="center" vertical="center"/>
      <protection locked="0"/>
    </xf>
    <xf numFmtId="0" fontId="13" fillId="3" borderId="50" xfId="6" applyFont="1" applyFill="1" applyBorder="1" applyAlignment="1" applyProtection="1">
      <alignment horizontal="center" vertical="center"/>
      <protection locked="0"/>
    </xf>
    <xf numFmtId="192" fontId="2" fillId="0" borderId="77" xfId="6" applyNumberFormat="1" applyBorder="1" applyAlignment="1" applyProtection="1">
      <alignment horizontal="right" vertical="center"/>
      <protection locked="0"/>
    </xf>
    <xf numFmtId="192" fontId="2" fillId="0" borderId="10" xfId="6" applyNumberFormat="1" applyBorder="1" applyAlignment="1" applyProtection="1">
      <alignment horizontal="right" vertical="center"/>
      <protection locked="0"/>
    </xf>
    <xf numFmtId="192" fontId="2" fillId="0" borderId="3" xfId="6" applyNumberFormat="1" applyBorder="1" applyAlignment="1" applyProtection="1">
      <alignment horizontal="right" vertical="center"/>
      <protection locked="0"/>
    </xf>
    <xf numFmtId="0" fontId="47" fillId="9" borderId="96" xfId="6" applyFont="1" applyFill="1" applyBorder="1" applyAlignment="1" applyProtection="1">
      <alignment horizontal="center" vertical="center"/>
      <protection locked="0"/>
    </xf>
    <xf numFmtId="0" fontId="47" fillId="9" borderId="101" xfId="6" applyFont="1" applyFill="1" applyBorder="1" applyAlignment="1" applyProtection="1">
      <alignment horizontal="center" vertical="center"/>
      <protection locked="0"/>
    </xf>
    <xf numFmtId="0" fontId="2" fillId="0" borderId="146"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147" xfId="6" applyBorder="1" applyAlignment="1" applyProtection="1">
      <alignment horizontal="left" vertical="center" shrinkToFit="1"/>
      <protection locked="0"/>
    </xf>
    <xf numFmtId="0" fontId="2" fillId="0" borderId="142" xfId="6" applyBorder="1" applyAlignment="1" applyProtection="1">
      <alignment horizontal="left" vertical="center" shrinkToFit="1"/>
      <protection locked="0"/>
    </xf>
    <xf numFmtId="0" fontId="2" fillId="0" borderId="102" xfId="6" applyBorder="1" applyAlignment="1" applyProtection="1">
      <alignment horizontal="left" vertical="center"/>
      <protection locked="0"/>
    </xf>
    <xf numFmtId="0" fontId="2" fillId="0" borderId="105" xfId="6" applyBorder="1" applyAlignment="1" applyProtection="1">
      <alignment horizontal="right" vertical="center"/>
      <protection locked="0"/>
    </xf>
    <xf numFmtId="0" fontId="62" fillId="3" borderId="50" xfId="6" applyFont="1" applyFill="1" applyBorder="1" applyAlignment="1" applyProtection="1">
      <alignment horizontal="center" vertical="center"/>
      <protection locked="0"/>
    </xf>
    <xf numFmtId="0" fontId="2" fillId="0" borderId="99" xfId="6" applyBorder="1" applyAlignment="1" applyProtection="1">
      <alignment horizontal="left" vertical="center" shrinkToFit="1"/>
      <protection locked="0"/>
    </xf>
    <xf numFmtId="0" fontId="2" fillId="0" borderId="100" xfId="6" applyBorder="1" applyAlignment="1" applyProtection="1">
      <alignment horizontal="left" vertical="center" shrinkToFit="1"/>
      <protection locked="0"/>
    </xf>
    <xf numFmtId="0" fontId="2" fillId="0" borderId="98" xfId="6" applyBorder="1" applyAlignment="1" applyProtection="1">
      <alignment horizontal="left" vertical="center" shrinkToFit="1"/>
      <protection locked="0"/>
    </xf>
    <xf numFmtId="192" fontId="47" fillId="9" borderId="96" xfId="6" applyNumberFormat="1" applyFont="1" applyFill="1" applyBorder="1" applyAlignment="1" applyProtection="1">
      <alignment horizontal="center" vertical="center"/>
      <protection locked="0"/>
    </xf>
    <xf numFmtId="192" fontId="47" fillId="9" borderId="101" xfId="6" applyNumberFormat="1" applyFont="1" applyFill="1" applyBorder="1" applyAlignment="1" applyProtection="1">
      <alignment horizontal="center" vertical="center"/>
      <protection locked="0"/>
    </xf>
    <xf numFmtId="192" fontId="47" fillId="9" borderId="104" xfId="6" applyNumberFormat="1" applyFont="1" applyFill="1" applyBorder="1" applyAlignment="1" applyProtection="1">
      <alignment horizontal="center" vertical="center"/>
      <protection locked="0"/>
    </xf>
    <xf numFmtId="0" fontId="2" fillId="0" borderId="81" xfId="6" applyBorder="1" applyAlignment="1" applyProtection="1">
      <alignment horizontal="center" vertical="center" wrapText="1"/>
      <protection locked="0"/>
    </xf>
    <xf numFmtId="0" fontId="2" fillId="0" borderId="81" xfId="6" applyBorder="1" applyAlignment="1" applyProtection="1">
      <alignment horizontal="center" vertical="center"/>
      <protection locked="0"/>
    </xf>
    <xf numFmtId="0" fontId="2" fillId="0" borderId="90" xfId="6" applyBorder="1" applyAlignment="1" applyProtection="1">
      <alignment horizontal="left" vertical="center" shrinkToFit="1"/>
      <protection locked="0"/>
    </xf>
    <xf numFmtId="0" fontId="2" fillId="0" borderId="138" xfId="6" applyBorder="1" applyAlignment="1" applyProtection="1">
      <alignment horizontal="left" vertical="center" shrinkToFit="1"/>
      <protection locked="0"/>
    </xf>
    <xf numFmtId="0" fontId="2" fillId="0" borderId="91" xfId="6" applyBorder="1" applyAlignment="1" applyProtection="1">
      <alignment horizontal="left" vertical="center" shrinkToFit="1"/>
      <protection locked="0"/>
    </xf>
    <xf numFmtId="0" fontId="2" fillId="0" borderId="139" xfId="6" applyBorder="1" applyAlignment="1" applyProtection="1">
      <alignment horizontal="left" vertical="center" wrapText="1"/>
      <protection locked="0"/>
    </xf>
    <xf numFmtId="0" fontId="2" fillId="0" borderId="140" xfId="6" applyBorder="1" applyAlignment="1" applyProtection="1">
      <alignment horizontal="left" vertical="center" wrapText="1"/>
      <protection locked="0"/>
    </xf>
    <xf numFmtId="0" fontId="2" fillId="0" borderId="141" xfId="6" applyBorder="1" applyAlignment="1" applyProtection="1">
      <alignment horizontal="left" vertical="center" wrapText="1"/>
      <protection locked="0"/>
    </xf>
    <xf numFmtId="0" fontId="2" fillId="0" borderId="61" xfId="6" applyBorder="1" applyAlignment="1" applyProtection="1">
      <alignment horizontal="left" vertical="center" wrapText="1"/>
      <protection locked="0"/>
    </xf>
    <xf numFmtId="0" fontId="2" fillId="0" borderId="62" xfId="6" applyBorder="1" applyAlignment="1" applyProtection="1">
      <alignment horizontal="left" vertical="center" wrapText="1"/>
      <protection locked="0"/>
    </xf>
    <xf numFmtId="0" fontId="2" fillId="0" borderId="108" xfId="6" applyBorder="1" applyAlignment="1" applyProtection="1">
      <alignment horizontal="right" vertical="center"/>
      <protection locked="0"/>
    </xf>
    <xf numFmtId="0" fontId="2" fillId="0" borderId="71"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3"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2" fontId="2" fillId="0" borderId="102" xfId="6" applyNumberFormat="1" applyBorder="1" applyAlignment="1" applyProtection="1">
      <alignment horizontal="center" vertical="center"/>
      <protection locked="0"/>
    </xf>
    <xf numFmtId="192" fontId="2" fillId="0" borderId="12" xfId="6" applyNumberFormat="1" applyBorder="1" applyAlignment="1" applyProtection="1">
      <alignment horizontal="center" vertical="center"/>
      <protection locked="0"/>
    </xf>
    <xf numFmtId="0" fontId="2" fillId="0" borderId="102" xfId="6" applyBorder="1" applyAlignment="1" applyProtection="1">
      <alignment horizontal="center" vertical="center"/>
      <protection locked="0"/>
    </xf>
    <xf numFmtId="0" fontId="2" fillId="0" borderId="85" xfId="6" applyBorder="1" applyAlignment="1" applyProtection="1">
      <alignment horizontal="center" vertical="center"/>
      <protection locked="0"/>
    </xf>
    <xf numFmtId="192" fontId="22" fillId="9" borderId="134" xfId="6" applyNumberFormat="1" applyFont="1" applyFill="1" applyBorder="1" applyAlignment="1" applyProtection="1">
      <alignment horizontal="center" vertical="center" wrapText="1"/>
      <protection locked="0"/>
    </xf>
    <xf numFmtId="192" fontId="22" fillId="9" borderId="137" xfId="6" applyNumberFormat="1" applyFont="1" applyFill="1" applyBorder="1" applyAlignment="1" applyProtection="1">
      <alignment horizontal="center" vertical="center"/>
      <protection locked="0"/>
    </xf>
    <xf numFmtId="192" fontId="47" fillId="9" borderId="135" xfId="6" applyNumberFormat="1" applyFont="1" applyFill="1" applyBorder="1" applyAlignment="1" applyProtection="1">
      <alignment horizontal="center" vertical="center"/>
      <protection locked="0"/>
    </xf>
    <xf numFmtId="192" fontId="47" fillId="9" borderId="66" xfId="6" applyNumberFormat="1" applyFont="1" applyFill="1" applyBorder="1" applyAlignment="1" applyProtection="1">
      <alignment horizontal="center" vertical="center"/>
      <protection locked="0"/>
    </xf>
    <xf numFmtId="192" fontId="47" fillId="9" borderId="136" xfId="6" applyNumberFormat="1" applyFont="1" applyFill="1" applyBorder="1" applyAlignment="1" applyProtection="1">
      <alignment horizontal="center" vertical="center"/>
      <protection locked="0"/>
    </xf>
    <xf numFmtId="192" fontId="47" fillId="9" borderId="131" xfId="6" applyNumberFormat="1" applyFont="1" applyFill="1" applyBorder="1" applyAlignment="1" applyProtection="1">
      <alignment horizontal="center" vertical="center"/>
      <protection locked="0"/>
    </xf>
    <xf numFmtId="192" fontId="2" fillId="0" borderId="105" xfId="6" applyNumberFormat="1" applyBorder="1" applyAlignment="1" applyProtection="1">
      <alignment horizontal="center" vertical="center"/>
      <protection locked="0"/>
    </xf>
    <xf numFmtId="192" fontId="2" fillId="0" borderId="109" xfId="6" applyNumberFormat="1" applyBorder="1" applyAlignment="1" applyProtection="1">
      <alignment horizontal="center" vertical="center"/>
      <protection locked="0"/>
    </xf>
    <xf numFmtId="0" fontId="2" fillId="0" borderId="132" xfId="6" applyBorder="1" applyAlignment="1" applyProtection="1">
      <alignment horizontal="center" vertical="center" wrapText="1"/>
      <protection locked="0"/>
    </xf>
    <xf numFmtId="0" fontId="2" fillId="0" borderId="125" xfId="6" applyBorder="1" applyAlignment="1" applyProtection="1">
      <alignment horizontal="center" vertical="center"/>
      <protection locked="0"/>
    </xf>
    <xf numFmtId="0" fontId="2" fillId="0" borderId="126" xfId="6" applyBorder="1" applyAlignment="1" applyProtection="1">
      <alignment horizontal="center" vertical="center"/>
      <protection locked="0"/>
    </xf>
    <xf numFmtId="0" fontId="2" fillId="0" borderId="97" xfId="6" applyBorder="1" applyAlignment="1" applyProtection="1">
      <alignment horizontal="center" vertical="center"/>
      <protection locked="0"/>
    </xf>
    <xf numFmtId="0" fontId="2" fillId="0" borderId="98" xfId="6" applyBorder="1" applyAlignment="1" applyProtection="1">
      <alignment horizontal="center" vertical="center"/>
      <protection locked="0"/>
    </xf>
    <xf numFmtId="0" fontId="2" fillId="0" borderId="99" xfId="6" applyBorder="1" applyAlignment="1" applyProtection="1">
      <alignment horizontal="left" vertical="center"/>
      <protection locked="0"/>
    </xf>
    <xf numFmtId="0" fontId="2" fillId="0" borderId="100" xfId="6" applyBorder="1" applyAlignment="1" applyProtection="1">
      <alignment horizontal="left" vertical="center"/>
      <protection locked="0"/>
    </xf>
    <xf numFmtId="0" fontId="2" fillId="0" borderId="122" xfId="6" applyBorder="1" applyAlignment="1" applyProtection="1">
      <alignment horizontal="left" vertical="center"/>
      <protection locked="0"/>
    </xf>
    <xf numFmtId="192" fontId="2" fillId="0" borderId="119" xfId="6" applyNumberFormat="1" applyBorder="1" applyAlignment="1" applyProtection="1">
      <alignment horizontal="center" vertical="center"/>
      <protection locked="0"/>
    </xf>
    <xf numFmtId="192" fontId="2" fillId="0" borderId="32" xfId="6" applyNumberFormat="1" applyBorder="1" applyAlignment="1" applyProtection="1">
      <alignment horizontal="center" vertical="center"/>
      <protection locked="0"/>
    </xf>
    <xf numFmtId="192" fontId="2" fillId="0" borderId="93" xfId="6" applyNumberFormat="1" applyBorder="1" applyAlignment="1" applyProtection="1">
      <alignment horizontal="center" vertical="center"/>
      <protection locked="0"/>
    </xf>
    <xf numFmtId="192" fontId="2" fillId="0" borderId="65" xfId="6" applyNumberFormat="1" applyBorder="1" applyAlignment="1" applyProtection="1">
      <alignment horizontal="center" vertical="center"/>
      <protection locked="0"/>
    </xf>
    <xf numFmtId="192" fontId="2" fillId="4" borderId="107" xfId="6" applyNumberFormat="1" applyFill="1" applyBorder="1" applyAlignment="1" applyProtection="1">
      <alignment horizontal="center" vertical="center"/>
    </xf>
    <xf numFmtId="192" fontId="2" fillId="4" borderId="106" xfId="6" applyNumberFormat="1" applyFill="1" applyBorder="1" applyAlignment="1" applyProtection="1">
      <alignment horizontal="center" vertical="center"/>
    </xf>
    <xf numFmtId="0" fontId="64" fillId="0" borderId="71" xfId="6" applyFont="1" applyBorder="1" applyAlignment="1" applyProtection="1">
      <alignment horizontal="left" vertical="center" wrapText="1"/>
      <protection locked="0"/>
    </xf>
    <xf numFmtId="0" fontId="64" fillId="0" borderId="48" xfId="6" applyFont="1" applyBorder="1" applyAlignment="1" applyProtection="1">
      <alignment horizontal="left" vertical="center"/>
      <protection locked="0"/>
    </xf>
    <xf numFmtId="0" fontId="64" fillId="0" borderId="50" xfId="6" applyFont="1" applyBorder="1" applyAlignment="1" applyProtection="1">
      <alignment horizontal="left" vertical="center"/>
      <protection locked="0"/>
    </xf>
    <xf numFmtId="0" fontId="13" fillId="0" borderId="124" xfId="6" applyFont="1" applyBorder="1" applyAlignment="1" applyProtection="1">
      <alignment horizontal="center" vertical="center" wrapText="1" shrinkToFit="1"/>
      <protection locked="0"/>
    </xf>
    <xf numFmtId="0" fontId="2" fillId="0" borderId="125" xfId="6" applyBorder="1" applyAlignment="1" applyProtection="1">
      <alignment horizontal="center" vertical="center" shrinkToFit="1"/>
      <protection locked="0"/>
    </xf>
    <xf numFmtId="0" fontId="2" fillId="0" borderId="126" xfId="6" applyBorder="1" applyAlignment="1" applyProtection="1">
      <alignment horizontal="center" vertical="center" shrinkToFit="1"/>
      <protection locked="0"/>
    </xf>
    <xf numFmtId="0" fontId="2" fillId="0" borderId="69" xfId="6" applyBorder="1" applyAlignment="1" applyProtection="1">
      <alignment horizontal="left" vertical="center"/>
      <protection locked="0"/>
    </xf>
    <xf numFmtId="0" fontId="2" fillId="0" borderId="72" xfId="6" applyBorder="1" applyAlignment="1" applyProtection="1">
      <alignment horizontal="left" vertical="center"/>
      <protection locked="0"/>
    </xf>
    <xf numFmtId="192" fontId="11" fillId="0" borderId="127" xfId="6" applyNumberFormat="1" applyFont="1" applyFill="1" applyBorder="1" applyAlignment="1" applyProtection="1">
      <alignment horizontal="center" vertical="center" wrapText="1" shrinkToFit="1"/>
      <protection locked="0"/>
    </xf>
    <xf numFmtId="192" fontId="11" fillId="0" borderId="128" xfId="6" applyNumberFormat="1" applyFont="1" applyFill="1" applyBorder="1" applyAlignment="1" applyProtection="1">
      <alignment horizontal="center" vertical="center" wrapText="1" shrinkToFit="1"/>
      <protection locked="0"/>
    </xf>
    <xf numFmtId="192" fontId="2" fillId="4" borderId="45" xfId="6" applyNumberFormat="1" applyFill="1" applyBorder="1" applyAlignment="1" applyProtection="1">
      <alignment horizontal="center" vertical="center"/>
    </xf>
    <xf numFmtId="193" fontId="2" fillId="0" borderId="107" xfId="6" applyNumberFormat="1" applyFill="1" applyBorder="1" applyAlignment="1" applyProtection="1">
      <alignment horizontal="center" vertical="center"/>
      <protection locked="0"/>
    </xf>
    <xf numFmtId="0" fontId="2" fillId="0" borderId="107" xfId="6" applyFont="1" applyFill="1" applyBorder="1" applyAlignment="1" applyProtection="1">
      <alignment horizontal="center" vertical="center"/>
      <protection locked="0"/>
    </xf>
    <xf numFmtId="0" fontId="2" fillId="0" borderId="108" xfId="6" applyFont="1" applyFill="1" applyBorder="1" applyAlignment="1" applyProtection="1">
      <alignment horizontal="center" vertical="center"/>
    </xf>
    <xf numFmtId="0" fontId="2" fillId="0" borderId="73" xfId="6" applyFont="1" applyFill="1" applyBorder="1" applyAlignment="1" applyProtection="1">
      <alignment horizontal="center" vertical="center"/>
      <protection locked="0"/>
    </xf>
    <xf numFmtId="0" fontId="2" fillId="0" borderId="74" xfId="6" applyFont="1" applyFill="1" applyBorder="1" applyAlignment="1" applyProtection="1">
      <alignment horizontal="center" vertical="center"/>
      <protection locked="0"/>
    </xf>
    <xf numFmtId="0" fontId="72" fillId="7" borderId="64" xfId="6" applyFont="1" applyFill="1" applyBorder="1" applyAlignment="1" applyProtection="1">
      <alignment horizontal="left" vertical="center"/>
      <protection locked="0"/>
    </xf>
    <xf numFmtId="0" fontId="67" fillId="0" borderId="124" xfId="6" applyFont="1" applyBorder="1" applyAlignment="1" applyProtection="1">
      <alignment horizontal="center" vertical="center"/>
      <protection locked="0"/>
    </xf>
    <xf numFmtId="0" fontId="67" fillId="0" borderId="125" xfId="6" applyFont="1" applyBorder="1" applyAlignment="1" applyProtection="1">
      <alignment horizontal="center" vertical="center"/>
      <protection locked="0"/>
    </xf>
    <xf numFmtId="0" fontId="67" fillId="0" borderId="126" xfId="6" applyFont="1" applyBorder="1" applyAlignment="1" applyProtection="1">
      <alignment horizontal="center" vertical="center"/>
      <protection locked="0"/>
    </xf>
    <xf numFmtId="0" fontId="2" fillId="0" borderId="100" xfId="6" applyBorder="1" applyAlignment="1" applyProtection="1">
      <alignment horizontal="center" vertical="center"/>
      <protection locked="0"/>
    </xf>
    <xf numFmtId="182" fontId="2" fillId="0" borderId="73" xfId="6" applyNumberFormat="1" applyBorder="1" applyAlignment="1" applyProtection="1">
      <alignment horizontal="center" vertical="center"/>
      <protection locked="0"/>
    </xf>
    <xf numFmtId="182" fontId="2" fillId="0" borderId="74" xfId="6" applyNumberFormat="1" applyBorder="1" applyAlignment="1" applyProtection="1">
      <alignment horizontal="center" vertical="center"/>
      <protection locked="0"/>
    </xf>
    <xf numFmtId="0" fontId="57" fillId="0" borderId="0" xfId="6" applyFont="1" applyAlignment="1">
      <alignment horizontal="center" vertical="center"/>
    </xf>
    <xf numFmtId="0" fontId="60" fillId="0" borderId="64" xfId="6" applyFont="1" applyBorder="1" applyAlignment="1">
      <alignment horizontal="right" vertical="center"/>
    </xf>
    <xf numFmtId="0" fontId="2" fillId="0" borderId="77" xfId="6" applyFont="1" applyFill="1" applyBorder="1" applyAlignment="1" applyProtection="1">
      <alignment horizontal="center" vertical="center" shrinkToFit="1"/>
      <protection locked="0"/>
    </xf>
    <xf numFmtId="0" fontId="2" fillId="0" borderId="79" xfId="6" applyFont="1" applyFill="1" applyBorder="1" applyAlignment="1" applyProtection="1">
      <alignment horizontal="center" vertical="center" shrinkToFit="1"/>
    </xf>
    <xf numFmtId="0" fontId="2" fillId="0" borderId="77" xfId="6" applyFont="1" applyFill="1" applyBorder="1" applyAlignment="1" applyProtection="1">
      <alignment horizontal="center" vertical="center"/>
      <protection locked="0"/>
    </xf>
    <xf numFmtId="0" fontId="2" fillId="0" borderId="80" xfId="6" applyFont="1" applyFill="1" applyBorder="1" applyAlignment="1" applyProtection="1">
      <alignment horizontal="center"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2" xfId="5" applyFont="1" applyBorder="1" applyAlignment="1" applyProtection="1">
      <alignment horizontal="center" vertical="center" wrapText="1"/>
    </xf>
    <xf numFmtId="0" fontId="4" fillId="0" borderId="53" xfId="5" applyFont="1" applyBorder="1" applyAlignment="1" applyProtection="1">
      <alignment horizontal="center" vertical="center"/>
    </xf>
    <xf numFmtId="0" fontId="0" fillId="0" borderId="53" xfId="0" applyBorder="1" applyAlignment="1">
      <alignment horizontal="center" vertical="center"/>
    </xf>
    <xf numFmtId="177" fontId="4" fillId="4" borderId="52" xfId="5" applyNumberFormat="1" applyFont="1" applyFill="1" applyBorder="1" applyAlignment="1" applyProtection="1">
      <alignment horizontal="right" vertical="center"/>
      <protection locked="0"/>
    </xf>
    <xf numFmtId="177" fontId="4" fillId="4" borderId="53"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2" xfId="5" applyFont="1" applyBorder="1" applyAlignment="1" applyProtection="1">
      <alignment horizontal="center" vertical="center"/>
    </xf>
    <xf numFmtId="0" fontId="28" fillId="0" borderId="53" xfId="5" applyFont="1" applyBorder="1" applyAlignment="1" applyProtection="1">
      <alignment horizontal="center" vertical="center"/>
    </xf>
    <xf numFmtId="0" fontId="0" fillId="0" borderId="45" xfId="0" applyBorder="1" applyAlignment="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3"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56" xfId="5" applyNumberFormat="1" applyFont="1" applyFill="1" applyBorder="1" applyAlignment="1" applyProtection="1">
      <alignment horizontal="center" vertical="center" wrapText="1"/>
    </xf>
    <xf numFmtId="182" fontId="3" fillId="0" borderId="57"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2">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FF99CC"/>
      <color rgb="FF0000FF"/>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7327</xdr:colOff>
      <xdr:row>16</xdr:row>
      <xdr:rowOff>14655</xdr:rowOff>
    </xdr:from>
    <xdr:to>
      <xdr:col>10</xdr:col>
      <xdr:colOff>280621</xdr:colOff>
      <xdr:row>17</xdr:row>
      <xdr:rowOff>153866</xdr:rowOff>
    </xdr:to>
    <xdr:sp macro="" textlink="">
      <xdr:nvSpPr>
        <xdr:cNvPr id="5" name="右中かっこ 4"/>
        <xdr:cNvSpPr/>
      </xdr:nvSpPr>
      <xdr:spPr>
        <a:xfrm>
          <a:off x="5131777"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300404</xdr:colOff>
      <xdr:row>15</xdr:row>
      <xdr:rowOff>80595</xdr:rowOff>
    </xdr:from>
    <xdr:to>
      <xdr:col>14</xdr:col>
      <xdr:colOff>842597</xdr:colOff>
      <xdr:row>18</xdr:row>
      <xdr:rowOff>124557</xdr:rowOff>
    </xdr:to>
    <xdr:sp macro="" textlink="">
      <xdr:nvSpPr>
        <xdr:cNvPr id="6" name="正方形/長方形 5"/>
        <xdr:cNvSpPr/>
      </xdr:nvSpPr>
      <xdr:spPr>
        <a:xfrm>
          <a:off x="5424854" y="3052395"/>
          <a:ext cx="2028093" cy="529737"/>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9</xdr:col>
      <xdr:colOff>295275</xdr:colOff>
      <xdr:row>22</xdr:row>
      <xdr:rowOff>190499</xdr:rowOff>
    </xdr:from>
    <xdr:to>
      <xdr:col>10</xdr:col>
      <xdr:colOff>133350</xdr:colOff>
      <xdr:row>26</xdr:row>
      <xdr:rowOff>180974</xdr:rowOff>
    </xdr:to>
    <xdr:sp macro="" textlink="">
      <xdr:nvSpPr>
        <xdr:cNvPr id="4" name="右中かっこ 3"/>
        <xdr:cNvSpPr/>
      </xdr:nvSpPr>
      <xdr:spPr>
        <a:xfrm>
          <a:off x="5000625" y="4343399"/>
          <a:ext cx="2667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16</xdr:row>
      <xdr:rowOff>0</xdr:rowOff>
    </xdr:from>
    <xdr:to>
      <xdr:col>10</xdr:col>
      <xdr:colOff>346563</xdr:colOff>
      <xdr:row>17</xdr:row>
      <xdr:rowOff>138479</xdr:rowOff>
    </xdr:to>
    <xdr:sp macro="" textlink="">
      <xdr:nvSpPr>
        <xdr:cNvPr id="5" name="右中かっこ 4"/>
        <xdr:cNvSpPr/>
      </xdr:nvSpPr>
      <xdr:spPr>
        <a:xfrm>
          <a:off x="5133975" y="3143250"/>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323850</xdr:colOff>
      <xdr:row>15</xdr:row>
      <xdr:rowOff>66675</xdr:rowOff>
    </xdr:from>
    <xdr:to>
      <xdr:col>14</xdr:col>
      <xdr:colOff>860181</xdr:colOff>
      <xdr:row>18</xdr:row>
      <xdr:rowOff>108439</xdr:rowOff>
    </xdr:to>
    <xdr:sp macro="" textlink="">
      <xdr:nvSpPr>
        <xdr:cNvPr id="6" name="正方形/長方形 5"/>
        <xdr:cNvSpPr/>
      </xdr:nvSpPr>
      <xdr:spPr>
        <a:xfrm>
          <a:off x="5457825" y="3048000"/>
          <a:ext cx="2022231" cy="527539"/>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view="pageBreakPreview" topLeftCell="A7" zoomScaleSheetLayoutView="100" workbookViewId="0">
      <selection activeCell="B14" sqref="B14:I14"/>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518" t="s">
        <v>325</v>
      </c>
      <c r="B1" s="519"/>
      <c r="C1" s="519"/>
      <c r="D1" s="519"/>
      <c r="E1" s="519"/>
      <c r="F1" s="519"/>
      <c r="G1" s="519"/>
      <c r="H1" s="11" t="s">
        <v>338</v>
      </c>
      <c r="I1" s="12"/>
      <c r="J1" s="12"/>
      <c r="K1" s="12"/>
      <c r="L1" s="12"/>
      <c r="M1" s="12"/>
    </row>
    <row r="2" spans="1:26" ht="22.7" customHeight="1">
      <c r="O2" s="15"/>
      <c r="P2" s="15" t="s">
        <v>58</v>
      </c>
      <c r="Q2" s="17" t="s">
        <v>32</v>
      </c>
      <c r="R2" s="504"/>
      <c r="S2" s="520"/>
      <c r="T2" s="521"/>
      <c r="U2" s="17" t="s">
        <v>18</v>
      </c>
      <c r="V2" s="522"/>
      <c r="W2" s="523"/>
      <c r="X2" s="523"/>
      <c r="Y2" s="524"/>
    </row>
    <row r="3" spans="1:26" ht="22.7" customHeight="1">
      <c r="A3" s="1" t="s">
        <v>48</v>
      </c>
      <c r="V3" s="20"/>
      <c r="W3" s="21"/>
      <c r="X3" s="21"/>
      <c r="Y3" s="22"/>
      <c r="Z3" s="24"/>
    </row>
    <row r="4" spans="1:26" ht="22.7" customHeight="1">
      <c r="A4" s="525" t="s">
        <v>1</v>
      </c>
      <c r="B4" s="526"/>
      <c r="C4" s="526"/>
      <c r="D4" s="526"/>
      <c r="E4" s="526"/>
      <c r="F4" s="527"/>
      <c r="G4" s="528"/>
      <c r="H4" s="528"/>
      <c r="I4" s="528"/>
      <c r="J4" s="528"/>
      <c r="K4" s="529"/>
      <c r="L4" s="504" t="s">
        <v>2</v>
      </c>
      <c r="M4" s="505"/>
      <c r="N4" s="506"/>
      <c r="O4" s="530"/>
      <c r="P4" s="508"/>
      <c r="Q4" s="508"/>
      <c r="R4" s="508"/>
      <c r="S4" s="508"/>
      <c r="T4" s="509"/>
      <c r="U4" s="18"/>
      <c r="V4" s="21"/>
      <c r="W4" s="21"/>
      <c r="X4" s="22"/>
      <c r="Y4" s="24"/>
    </row>
    <row r="5" spans="1:26" ht="22.7" customHeight="1">
      <c r="A5" s="504" t="s">
        <v>104</v>
      </c>
      <c r="B5" s="505"/>
      <c r="C5" s="505"/>
      <c r="D5" s="505"/>
      <c r="E5" s="505"/>
      <c r="F5" s="527"/>
      <c r="G5" s="528"/>
      <c r="H5" s="528"/>
      <c r="I5" s="528"/>
      <c r="J5" s="528"/>
      <c r="K5" s="529"/>
      <c r="L5" s="504" t="s">
        <v>14</v>
      </c>
      <c r="M5" s="505"/>
      <c r="N5" s="506"/>
      <c r="O5" s="527"/>
      <c r="P5" s="508"/>
      <c r="Q5" s="508"/>
      <c r="R5" s="508"/>
      <c r="S5" s="508"/>
      <c r="T5" s="509"/>
      <c r="V5" s="22"/>
      <c r="W5" s="22"/>
      <c r="X5" s="22"/>
      <c r="Y5" s="24"/>
    </row>
    <row r="6" spans="1:26" ht="22.7" customHeight="1">
      <c r="A6" s="499" t="s">
        <v>23</v>
      </c>
      <c r="B6" s="500"/>
      <c r="C6" s="500"/>
      <c r="D6" s="500"/>
      <c r="E6" s="500"/>
      <c r="F6" s="501"/>
      <c r="G6" s="502"/>
      <c r="H6" s="502"/>
      <c r="I6" s="502"/>
      <c r="J6" s="502"/>
      <c r="K6" s="503"/>
      <c r="L6" s="504" t="s">
        <v>19</v>
      </c>
      <c r="M6" s="505"/>
      <c r="N6" s="506"/>
      <c r="O6" s="507"/>
      <c r="P6" s="508"/>
      <c r="Q6" s="508"/>
      <c r="R6" s="508"/>
      <c r="S6" s="508"/>
      <c r="T6" s="509"/>
      <c r="V6" s="20"/>
      <c r="W6" s="20"/>
      <c r="X6" s="22"/>
      <c r="Y6" s="24"/>
    </row>
    <row r="7" spans="1:26" ht="22.7" customHeight="1">
      <c r="A7" s="499" t="s">
        <v>35</v>
      </c>
      <c r="B7" s="500"/>
      <c r="C7" s="500"/>
      <c r="D7" s="500"/>
      <c r="E7" s="500"/>
      <c r="F7" s="515"/>
      <c r="G7" s="516"/>
      <c r="H7" s="516"/>
      <c r="I7" s="516"/>
      <c r="J7" s="516"/>
      <c r="K7" s="517"/>
      <c r="L7" s="13"/>
      <c r="M7" s="14"/>
      <c r="N7" s="14"/>
      <c r="O7" s="16"/>
      <c r="P7" s="16"/>
      <c r="Q7" s="16"/>
      <c r="R7" s="16"/>
      <c r="S7" s="16"/>
      <c r="T7" s="16"/>
      <c r="V7" s="20"/>
      <c r="W7" s="20"/>
      <c r="X7" s="22"/>
      <c r="Y7" s="24"/>
    </row>
    <row r="8" spans="1:26" ht="18" customHeight="1"/>
    <row r="9" spans="1:26" ht="22.7" customHeight="1">
      <c r="A9" s="1" t="s">
        <v>34</v>
      </c>
      <c r="U9" s="15"/>
      <c r="W9" s="15"/>
      <c r="Y9" s="15" t="s">
        <v>20</v>
      </c>
    </row>
    <row r="10" spans="1:26" ht="41.25" customHeight="1">
      <c r="A10" s="510" t="s">
        <v>5</v>
      </c>
      <c r="B10" s="510"/>
      <c r="C10" s="511"/>
      <c r="D10" s="511"/>
      <c r="E10" s="511"/>
      <c r="F10" s="511"/>
      <c r="G10" s="511"/>
      <c r="H10" s="511"/>
      <c r="I10" s="511"/>
      <c r="J10" s="512" t="s">
        <v>9</v>
      </c>
      <c r="K10" s="513"/>
      <c r="L10" s="514" t="s">
        <v>38</v>
      </c>
      <c r="M10" s="513"/>
      <c r="N10" s="514" t="s">
        <v>326</v>
      </c>
      <c r="O10" s="513"/>
      <c r="P10" s="514" t="s">
        <v>61</v>
      </c>
      <c r="Q10" s="513"/>
      <c r="R10" s="512" t="s">
        <v>7</v>
      </c>
      <c r="S10" s="513"/>
      <c r="T10" s="514" t="s">
        <v>62</v>
      </c>
      <c r="U10" s="513"/>
      <c r="V10" s="493" t="s">
        <v>24</v>
      </c>
      <c r="W10" s="494"/>
      <c r="X10" s="493" t="s">
        <v>25</v>
      </c>
      <c r="Y10" s="494"/>
    </row>
    <row r="11" spans="1:26" ht="24" customHeight="1">
      <c r="A11" s="495" t="s">
        <v>339</v>
      </c>
      <c r="B11" s="496"/>
      <c r="C11" s="496"/>
      <c r="D11" s="497"/>
      <c r="E11" s="497"/>
      <c r="F11" s="497"/>
      <c r="G11" s="497"/>
      <c r="H11" s="497"/>
      <c r="I11" s="498"/>
      <c r="J11" s="477"/>
      <c r="K11" s="478"/>
      <c r="L11" s="477"/>
      <c r="M11" s="478"/>
      <c r="N11" s="477"/>
      <c r="O11" s="478"/>
      <c r="P11" s="477"/>
      <c r="Q11" s="478"/>
      <c r="R11" s="477"/>
      <c r="S11" s="478"/>
      <c r="T11" s="477"/>
      <c r="U11" s="478"/>
      <c r="V11" s="477"/>
      <c r="W11" s="478"/>
      <c r="X11" s="479">
        <f t="shared" ref="X11:X21" si="0">SUM(J11:W11)</f>
        <v>0</v>
      </c>
      <c r="Y11" s="480"/>
      <c r="Z11" s="1" t="s">
        <v>41</v>
      </c>
    </row>
    <row r="12" spans="1:26" ht="24" customHeight="1">
      <c r="A12" s="421" t="s">
        <v>26</v>
      </c>
      <c r="B12" s="486" t="s">
        <v>340</v>
      </c>
      <c r="C12" s="487"/>
      <c r="D12" s="487"/>
      <c r="E12" s="487"/>
      <c r="F12" s="487"/>
      <c r="G12" s="487"/>
      <c r="H12" s="487"/>
      <c r="I12" s="488"/>
      <c r="J12" s="489"/>
      <c r="K12" s="490"/>
      <c r="L12" s="489"/>
      <c r="M12" s="490"/>
      <c r="N12" s="489"/>
      <c r="O12" s="490"/>
      <c r="P12" s="489"/>
      <c r="Q12" s="490"/>
      <c r="R12" s="489"/>
      <c r="S12" s="490"/>
      <c r="T12" s="489"/>
      <c r="U12" s="490"/>
      <c r="V12" s="489"/>
      <c r="W12" s="490"/>
      <c r="X12" s="491">
        <f t="shared" si="0"/>
        <v>0</v>
      </c>
      <c r="Y12" s="492"/>
    </row>
    <row r="13" spans="1:26" ht="24" customHeight="1">
      <c r="A13" s="422"/>
      <c r="B13" s="481" t="s">
        <v>341</v>
      </c>
      <c r="C13" s="440"/>
      <c r="D13" s="440"/>
      <c r="E13" s="440"/>
      <c r="F13" s="440"/>
      <c r="G13" s="440"/>
      <c r="H13" s="440"/>
      <c r="I13" s="441"/>
      <c r="J13" s="482"/>
      <c r="K13" s="483"/>
      <c r="L13" s="482"/>
      <c r="M13" s="483"/>
      <c r="N13" s="482"/>
      <c r="O13" s="483"/>
      <c r="P13" s="482"/>
      <c r="Q13" s="483"/>
      <c r="R13" s="482"/>
      <c r="S13" s="483"/>
      <c r="T13" s="482"/>
      <c r="U13" s="483"/>
      <c r="V13" s="482"/>
      <c r="W13" s="483"/>
      <c r="X13" s="484">
        <f t="shared" si="0"/>
        <v>0</v>
      </c>
      <c r="Y13" s="485"/>
    </row>
    <row r="14" spans="1:26" ht="24" customHeight="1">
      <c r="A14" s="423" t="s">
        <v>15</v>
      </c>
      <c r="B14" s="474" t="s">
        <v>342</v>
      </c>
      <c r="C14" s="475"/>
      <c r="D14" s="475"/>
      <c r="E14" s="475"/>
      <c r="F14" s="475"/>
      <c r="G14" s="475"/>
      <c r="H14" s="475"/>
      <c r="I14" s="476"/>
      <c r="J14" s="477"/>
      <c r="K14" s="478"/>
      <c r="L14" s="477"/>
      <c r="M14" s="478"/>
      <c r="N14" s="477"/>
      <c r="O14" s="478"/>
      <c r="P14" s="477"/>
      <c r="Q14" s="478"/>
      <c r="R14" s="477"/>
      <c r="S14" s="478"/>
      <c r="T14" s="477"/>
      <c r="U14" s="478"/>
      <c r="V14" s="477"/>
      <c r="W14" s="478"/>
      <c r="X14" s="479">
        <f t="shared" si="0"/>
        <v>0</v>
      </c>
      <c r="Y14" s="480"/>
    </row>
    <row r="15" spans="1:26" ht="24" customHeight="1">
      <c r="A15" s="424"/>
      <c r="B15" s="467" t="s">
        <v>343</v>
      </c>
      <c r="C15" s="468"/>
      <c r="D15" s="468"/>
      <c r="E15" s="468"/>
      <c r="F15" s="468"/>
      <c r="G15" s="468"/>
      <c r="H15" s="468"/>
      <c r="I15" s="469"/>
      <c r="J15" s="470"/>
      <c r="K15" s="471"/>
      <c r="L15" s="470"/>
      <c r="M15" s="471"/>
      <c r="N15" s="470"/>
      <c r="O15" s="471"/>
      <c r="P15" s="470"/>
      <c r="Q15" s="471"/>
      <c r="R15" s="470"/>
      <c r="S15" s="471"/>
      <c r="T15" s="470"/>
      <c r="U15" s="471"/>
      <c r="V15" s="470"/>
      <c r="W15" s="471"/>
      <c r="X15" s="472">
        <f t="shared" si="0"/>
        <v>0</v>
      </c>
      <c r="Y15" s="473"/>
    </row>
    <row r="16" spans="1:26" ht="24" customHeight="1">
      <c r="A16" s="425" t="s">
        <v>351</v>
      </c>
      <c r="B16" s="426"/>
      <c r="C16" s="461" t="s">
        <v>344</v>
      </c>
      <c r="D16" s="462"/>
      <c r="E16" s="462"/>
      <c r="F16" s="462"/>
      <c r="G16" s="462"/>
      <c r="H16" s="462"/>
      <c r="I16" s="463"/>
      <c r="J16" s="464">
        <f>J11-J12-J13+J14+J15</f>
        <v>0</v>
      </c>
      <c r="K16" s="465"/>
      <c r="L16" s="464">
        <f>L11-L12-L13+L14+L15</f>
        <v>0</v>
      </c>
      <c r="M16" s="465"/>
      <c r="N16" s="464">
        <f>N11-N12-N13+N14+N15</f>
        <v>0</v>
      </c>
      <c r="O16" s="465"/>
      <c r="P16" s="464">
        <f>P11-P12-P13+P14+P15</f>
        <v>0</v>
      </c>
      <c r="Q16" s="465"/>
      <c r="R16" s="464">
        <f>R11-R12-R13+R14+R15</f>
        <v>0</v>
      </c>
      <c r="S16" s="465"/>
      <c r="T16" s="464">
        <f>T11-T12-T13+T14+T15</f>
        <v>0</v>
      </c>
      <c r="U16" s="465"/>
      <c r="V16" s="464">
        <f>V11-V12-V13+V14+V15</f>
        <v>0</v>
      </c>
      <c r="W16" s="465"/>
      <c r="X16" s="464">
        <f t="shared" si="0"/>
        <v>0</v>
      </c>
      <c r="Y16" s="466"/>
    </row>
    <row r="17" spans="1:28" ht="24" customHeight="1">
      <c r="A17" s="427"/>
      <c r="B17" s="428"/>
      <c r="C17" s="431" t="s">
        <v>26</v>
      </c>
      <c r="D17" s="446" t="s">
        <v>49</v>
      </c>
      <c r="E17" s="447"/>
      <c r="F17" s="447"/>
      <c r="G17" s="447"/>
      <c r="H17" s="447"/>
      <c r="I17" s="448"/>
      <c r="J17" s="457"/>
      <c r="K17" s="458"/>
      <c r="L17" s="457"/>
      <c r="M17" s="458"/>
      <c r="N17" s="457"/>
      <c r="O17" s="458"/>
      <c r="P17" s="457"/>
      <c r="Q17" s="458"/>
      <c r="R17" s="457"/>
      <c r="S17" s="458"/>
      <c r="T17" s="457"/>
      <c r="U17" s="458"/>
      <c r="V17" s="457"/>
      <c r="W17" s="458"/>
      <c r="X17" s="459">
        <f t="shared" si="0"/>
        <v>0</v>
      </c>
      <c r="Y17" s="460"/>
    </row>
    <row r="18" spans="1:28" ht="24" customHeight="1">
      <c r="A18" s="427"/>
      <c r="B18" s="428"/>
      <c r="C18" s="431"/>
      <c r="D18" s="439" t="s">
        <v>128</v>
      </c>
      <c r="E18" s="440"/>
      <c r="F18" s="440"/>
      <c r="G18" s="440"/>
      <c r="H18" s="440"/>
      <c r="I18" s="441"/>
      <c r="J18" s="453"/>
      <c r="K18" s="454"/>
      <c r="L18" s="453"/>
      <c r="M18" s="454"/>
      <c r="N18" s="453"/>
      <c r="O18" s="454"/>
      <c r="P18" s="453"/>
      <c r="Q18" s="454"/>
      <c r="R18" s="453"/>
      <c r="S18" s="454"/>
      <c r="T18" s="453"/>
      <c r="U18" s="454"/>
      <c r="V18" s="453"/>
      <c r="W18" s="454"/>
      <c r="X18" s="455">
        <f t="shared" si="0"/>
        <v>0</v>
      </c>
      <c r="Y18" s="456"/>
    </row>
    <row r="19" spans="1:28" ht="24" customHeight="1">
      <c r="A19" s="427"/>
      <c r="B19" s="428"/>
      <c r="C19" s="431" t="s">
        <v>15</v>
      </c>
      <c r="D19" s="446" t="s">
        <v>51</v>
      </c>
      <c r="E19" s="447"/>
      <c r="F19" s="447"/>
      <c r="G19" s="447"/>
      <c r="H19" s="447"/>
      <c r="I19" s="448"/>
      <c r="J19" s="449"/>
      <c r="K19" s="450"/>
      <c r="L19" s="449"/>
      <c r="M19" s="450"/>
      <c r="N19" s="449"/>
      <c r="O19" s="450"/>
      <c r="P19" s="449"/>
      <c r="Q19" s="450"/>
      <c r="R19" s="449"/>
      <c r="S19" s="450"/>
      <c r="T19" s="449"/>
      <c r="U19" s="450"/>
      <c r="V19" s="449"/>
      <c r="W19" s="450"/>
      <c r="X19" s="451">
        <f t="shared" si="0"/>
        <v>0</v>
      </c>
      <c r="Y19" s="452"/>
    </row>
    <row r="20" spans="1:28" ht="24" customHeight="1">
      <c r="A20" s="429"/>
      <c r="B20" s="430"/>
      <c r="C20" s="432"/>
      <c r="D20" s="439" t="s">
        <v>65</v>
      </c>
      <c r="E20" s="440"/>
      <c r="F20" s="440"/>
      <c r="G20" s="440"/>
      <c r="H20" s="440"/>
      <c r="I20" s="441"/>
      <c r="J20" s="442"/>
      <c r="K20" s="443"/>
      <c r="L20" s="442"/>
      <c r="M20" s="443"/>
      <c r="N20" s="442"/>
      <c r="O20" s="443"/>
      <c r="P20" s="442"/>
      <c r="Q20" s="443"/>
      <c r="R20" s="442"/>
      <c r="S20" s="443"/>
      <c r="T20" s="442"/>
      <c r="U20" s="443"/>
      <c r="V20" s="442"/>
      <c r="W20" s="443"/>
      <c r="X20" s="444">
        <f t="shared" si="0"/>
        <v>0</v>
      </c>
      <c r="Y20" s="445"/>
      <c r="AA20" s="25"/>
      <c r="AB20" s="26"/>
    </row>
    <row r="21" spans="1:28" ht="24" customHeight="1">
      <c r="A21" s="433" t="s">
        <v>345</v>
      </c>
      <c r="B21" s="433"/>
      <c r="C21" s="434"/>
      <c r="D21" s="434"/>
      <c r="E21" s="434"/>
      <c r="F21" s="434"/>
      <c r="G21" s="434"/>
      <c r="H21" s="435"/>
      <c r="I21" s="435"/>
      <c r="J21" s="436">
        <f>J16-J17-J18+J19+J20</f>
        <v>0</v>
      </c>
      <c r="K21" s="437"/>
      <c r="L21" s="436">
        <f>L16-L17-L18+L19+L20</f>
        <v>0</v>
      </c>
      <c r="M21" s="437"/>
      <c r="N21" s="436">
        <f>N16-N17-N18+N19+N20</f>
        <v>0</v>
      </c>
      <c r="O21" s="437"/>
      <c r="P21" s="436">
        <f>P16-P17-P18+P19+P20</f>
        <v>0</v>
      </c>
      <c r="Q21" s="437"/>
      <c r="R21" s="436">
        <f>R16-R17-R18+R19+R20</f>
        <v>0</v>
      </c>
      <c r="S21" s="437"/>
      <c r="T21" s="436">
        <f>T16-T17-T18+T19+T20</f>
        <v>0</v>
      </c>
      <c r="U21" s="437"/>
      <c r="V21" s="436">
        <f>V16-V17-V18+V19+V20</f>
        <v>0</v>
      </c>
      <c r="W21" s="437"/>
      <c r="X21" s="436">
        <f t="shared" si="0"/>
        <v>0</v>
      </c>
      <c r="Y21" s="438"/>
      <c r="AA21" s="25"/>
      <c r="AB21" s="27"/>
    </row>
    <row r="22" spans="1:28" s="2" customFormat="1" ht="15.95" customHeight="1">
      <c r="A22" s="4" t="s">
        <v>59</v>
      </c>
      <c r="B22" s="8"/>
      <c r="D22" s="10"/>
      <c r="E22" s="10"/>
      <c r="F22" s="7"/>
      <c r="G22" s="7"/>
      <c r="H22" s="7"/>
      <c r="I22" s="7"/>
      <c r="J22" s="7"/>
      <c r="K22" s="7"/>
      <c r="L22" s="7"/>
      <c r="M22" s="7"/>
      <c r="N22" s="7"/>
      <c r="O22" s="7"/>
      <c r="P22" s="7"/>
      <c r="Q22" s="7"/>
      <c r="R22" s="7"/>
      <c r="S22" s="7"/>
      <c r="T22" s="7"/>
      <c r="U22" s="7"/>
      <c r="V22" s="418"/>
      <c r="W22" s="419"/>
      <c r="X22" s="420"/>
      <c r="Y22" s="420"/>
    </row>
    <row r="23" spans="1:28" s="2" customFormat="1" ht="15.95" customHeight="1">
      <c r="A23" s="4" t="s">
        <v>57</v>
      </c>
      <c r="B23" s="8"/>
      <c r="D23" s="10"/>
      <c r="E23" s="10"/>
      <c r="F23" s="7"/>
      <c r="G23" s="7"/>
      <c r="H23" s="7"/>
      <c r="I23" s="7"/>
      <c r="J23" s="7"/>
      <c r="K23" s="7"/>
      <c r="L23" s="7"/>
      <c r="M23" s="7"/>
      <c r="N23" s="7"/>
      <c r="O23" s="7"/>
      <c r="P23" s="7"/>
      <c r="Q23" s="7"/>
      <c r="R23" s="7"/>
      <c r="S23" s="7"/>
      <c r="T23" s="7"/>
      <c r="U23" s="7"/>
      <c r="V23" s="418"/>
      <c r="W23" s="419"/>
      <c r="X23" s="420"/>
      <c r="Y23" s="420"/>
    </row>
    <row r="24" spans="1:28" s="2" customFormat="1" ht="15.95" customHeight="1">
      <c r="A24" s="5"/>
      <c r="B24" s="8"/>
      <c r="D24" s="10"/>
      <c r="E24" s="10"/>
      <c r="F24" s="7"/>
      <c r="G24" s="7"/>
      <c r="H24" s="7"/>
      <c r="I24" s="7"/>
      <c r="J24" s="7"/>
      <c r="K24" s="7"/>
      <c r="L24" s="7"/>
      <c r="M24" s="7"/>
      <c r="N24" s="7"/>
      <c r="O24" s="7"/>
      <c r="P24" s="7"/>
      <c r="Q24" s="7"/>
      <c r="R24" s="7"/>
      <c r="S24" s="7"/>
      <c r="T24" s="7"/>
      <c r="U24" s="7"/>
      <c r="V24" s="7"/>
      <c r="W24" s="7"/>
      <c r="X24" s="7"/>
    </row>
    <row r="25" spans="1:28" s="2" customFormat="1" ht="15.95" customHeight="1">
      <c r="A25" s="6"/>
      <c r="D25" s="10"/>
      <c r="E25" s="10"/>
      <c r="F25" s="7"/>
      <c r="G25" s="7"/>
      <c r="H25" s="7"/>
      <c r="I25" s="7"/>
      <c r="J25" s="7"/>
      <c r="K25" s="7"/>
      <c r="L25" s="7"/>
      <c r="M25" s="7"/>
      <c r="N25" s="7"/>
      <c r="O25" s="7"/>
      <c r="P25" s="7"/>
      <c r="Q25" s="7"/>
      <c r="R25" s="7"/>
      <c r="S25" s="7"/>
      <c r="T25" s="7"/>
      <c r="U25" s="7"/>
      <c r="V25" s="7"/>
      <c r="W25" s="7"/>
      <c r="X25" s="7"/>
    </row>
    <row r="26" spans="1:28" s="2" customFormat="1" ht="20.100000000000001" customHeight="1">
      <c r="A26" s="7"/>
      <c r="B26" s="7"/>
      <c r="C26" s="9"/>
      <c r="D26" s="9"/>
      <c r="E26" s="10"/>
      <c r="F26" s="7"/>
      <c r="G26" s="7"/>
      <c r="H26" s="7"/>
      <c r="I26" s="7"/>
      <c r="J26" s="7"/>
      <c r="K26" s="7"/>
      <c r="L26" s="7"/>
      <c r="M26" s="7"/>
      <c r="N26" s="7"/>
      <c r="O26" s="7"/>
      <c r="P26" s="7"/>
      <c r="Q26" s="7"/>
      <c r="R26" s="7"/>
      <c r="S26" s="7"/>
      <c r="T26" s="7"/>
      <c r="U26" s="7"/>
      <c r="V26" s="7"/>
      <c r="W26" s="7"/>
      <c r="X26" s="7"/>
    </row>
    <row r="27" spans="1:28" s="2" customFormat="1" ht="20.100000000000001" customHeight="1">
      <c r="A27" s="7"/>
      <c r="B27" s="7"/>
      <c r="C27" s="9"/>
      <c r="D27" s="9"/>
      <c r="E27" s="7"/>
      <c r="F27" s="7"/>
      <c r="G27" s="7"/>
      <c r="H27" s="7"/>
      <c r="I27" s="7"/>
      <c r="J27" s="7"/>
      <c r="K27" s="7"/>
      <c r="L27" s="7"/>
      <c r="M27" s="7"/>
      <c r="N27" s="7"/>
      <c r="O27" s="7"/>
      <c r="P27" s="7"/>
      <c r="Q27" s="7"/>
      <c r="R27" s="7"/>
      <c r="S27" s="7"/>
      <c r="T27" s="7"/>
      <c r="U27" s="7"/>
      <c r="V27" s="7"/>
      <c r="W27" s="7"/>
      <c r="X27" s="7"/>
    </row>
  </sheetData>
  <mergeCells count="134">
    <mergeCell ref="A1:G1"/>
    <mergeCell ref="R2:T2"/>
    <mergeCell ref="V2:Y2"/>
    <mergeCell ref="A4:E4"/>
    <mergeCell ref="F4:K4"/>
    <mergeCell ref="L4:N4"/>
    <mergeCell ref="O4:T4"/>
    <mergeCell ref="A5:E5"/>
    <mergeCell ref="F5:K5"/>
    <mergeCell ref="L5:N5"/>
    <mergeCell ref="O5:T5"/>
    <mergeCell ref="A6:E6"/>
    <mergeCell ref="F6:K6"/>
    <mergeCell ref="L6:N6"/>
    <mergeCell ref="O6:T6"/>
    <mergeCell ref="A7:E7"/>
    <mergeCell ref="A10:I10"/>
    <mergeCell ref="J10:K10"/>
    <mergeCell ref="L10:M10"/>
    <mergeCell ref="N10:O10"/>
    <mergeCell ref="P10:Q10"/>
    <mergeCell ref="R10:S10"/>
    <mergeCell ref="T10:U10"/>
    <mergeCell ref="F7:K7"/>
    <mergeCell ref="V10:W10"/>
    <mergeCell ref="X10:Y10"/>
    <mergeCell ref="A11:I11"/>
    <mergeCell ref="J11:K11"/>
    <mergeCell ref="L11:M11"/>
    <mergeCell ref="N11:O11"/>
    <mergeCell ref="P11:Q11"/>
    <mergeCell ref="R11:S11"/>
    <mergeCell ref="T11:U11"/>
    <mergeCell ref="V11:W11"/>
    <mergeCell ref="X11:Y11"/>
    <mergeCell ref="B12:I12"/>
    <mergeCell ref="J12:K12"/>
    <mergeCell ref="L12:M12"/>
    <mergeCell ref="N12:O12"/>
    <mergeCell ref="P12:Q12"/>
    <mergeCell ref="R12:S12"/>
    <mergeCell ref="T12:U12"/>
    <mergeCell ref="V12:W12"/>
    <mergeCell ref="X12:Y12"/>
    <mergeCell ref="B13:I13"/>
    <mergeCell ref="J13:K13"/>
    <mergeCell ref="L13:M13"/>
    <mergeCell ref="N13:O13"/>
    <mergeCell ref="P13:Q13"/>
    <mergeCell ref="R13:S13"/>
    <mergeCell ref="T13:U13"/>
    <mergeCell ref="V13:W13"/>
    <mergeCell ref="X13:Y13"/>
    <mergeCell ref="B14:I14"/>
    <mergeCell ref="J14:K14"/>
    <mergeCell ref="L14:M14"/>
    <mergeCell ref="N14:O14"/>
    <mergeCell ref="P14:Q14"/>
    <mergeCell ref="R14:S14"/>
    <mergeCell ref="T14:U14"/>
    <mergeCell ref="V14:W14"/>
    <mergeCell ref="X14:Y14"/>
    <mergeCell ref="B15:I15"/>
    <mergeCell ref="J15:K15"/>
    <mergeCell ref="L15:M15"/>
    <mergeCell ref="N15:O15"/>
    <mergeCell ref="P15:Q15"/>
    <mergeCell ref="R15:S15"/>
    <mergeCell ref="T15:U15"/>
    <mergeCell ref="V15:W15"/>
    <mergeCell ref="X15:Y15"/>
    <mergeCell ref="C16:I16"/>
    <mergeCell ref="J16:K16"/>
    <mergeCell ref="L16:M16"/>
    <mergeCell ref="N16:O16"/>
    <mergeCell ref="P16:Q16"/>
    <mergeCell ref="R16:S16"/>
    <mergeCell ref="T16:U16"/>
    <mergeCell ref="V16:W16"/>
    <mergeCell ref="X16:Y16"/>
    <mergeCell ref="D17:I17"/>
    <mergeCell ref="J17:K17"/>
    <mergeCell ref="L17:M17"/>
    <mergeCell ref="N17:O17"/>
    <mergeCell ref="P17:Q17"/>
    <mergeCell ref="R17:S17"/>
    <mergeCell ref="T17:U17"/>
    <mergeCell ref="V17:W17"/>
    <mergeCell ref="X17:Y17"/>
    <mergeCell ref="D18:I18"/>
    <mergeCell ref="J18:K18"/>
    <mergeCell ref="L18:M18"/>
    <mergeCell ref="N18:O18"/>
    <mergeCell ref="P18:Q18"/>
    <mergeCell ref="R18:S18"/>
    <mergeCell ref="T18:U18"/>
    <mergeCell ref="V18:W18"/>
    <mergeCell ref="X18:Y18"/>
    <mergeCell ref="T20:U20"/>
    <mergeCell ref="V20:W20"/>
    <mergeCell ref="X20:Y20"/>
    <mergeCell ref="D19:I19"/>
    <mergeCell ref="J19:K19"/>
    <mergeCell ref="L19:M19"/>
    <mergeCell ref="N19:O19"/>
    <mergeCell ref="P19:Q19"/>
    <mergeCell ref="R19:S19"/>
    <mergeCell ref="T19:U19"/>
    <mergeCell ref="V19:W19"/>
    <mergeCell ref="X19:Y19"/>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s>
  <phoneticPr fontId="6"/>
  <pageMargins left="0.78740157480314965" right="0.39370078740157483" top="0.59055118110236227" bottom="0.39370078740157483" header="0" footer="0.19685039370078741"/>
  <pageSetup paperSize="9" orientation="landscape" cellComments="asDisplayed"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Normal="100" zoomScaleSheetLayoutView="100" workbookViewId="0">
      <selection activeCell="H40" sqref="H40"/>
    </sheetView>
  </sheetViews>
  <sheetFormatPr defaultRowHeight="13.5"/>
  <cols>
    <col min="1" max="1" width="1.125" style="217" customWidth="1"/>
    <col min="2" max="2" width="12.75" style="217" customWidth="1"/>
    <col min="3" max="3" width="13.375" style="217" customWidth="1"/>
    <col min="4" max="4" width="12.25" style="217" customWidth="1"/>
    <col min="5" max="5" width="13.25" style="217" customWidth="1"/>
    <col min="6" max="7" width="12.125" style="217" customWidth="1"/>
    <col min="8" max="8" width="12.375" style="217" customWidth="1"/>
    <col min="9" max="9" width="1.75" style="217" customWidth="1"/>
    <col min="10" max="256" width="9" style="217"/>
    <col min="257" max="257" width="1.125" style="217" customWidth="1"/>
    <col min="258" max="258" width="12.75" style="217" customWidth="1"/>
    <col min="259" max="259" width="13.375" style="217" customWidth="1"/>
    <col min="260" max="260" width="12.25" style="217" customWidth="1"/>
    <col min="261" max="261" width="13.25" style="217" customWidth="1"/>
    <col min="262" max="263" width="12.125" style="217" customWidth="1"/>
    <col min="264" max="264" width="12.375" style="217" customWidth="1"/>
    <col min="265" max="265" width="1.75" style="217" customWidth="1"/>
    <col min="266" max="512" width="9" style="217"/>
    <col min="513" max="513" width="1.125" style="217" customWidth="1"/>
    <col min="514" max="514" width="12.75" style="217" customWidth="1"/>
    <col min="515" max="515" width="13.375" style="217" customWidth="1"/>
    <col min="516" max="516" width="12.25" style="217" customWidth="1"/>
    <col min="517" max="517" width="13.25" style="217" customWidth="1"/>
    <col min="518" max="519" width="12.125" style="217" customWidth="1"/>
    <col min="520" max="520" width="12.375" style="217" customWidth="1"/>
    <col min="521" max="521" width="1.75" style="217" customWidth="1"/>
    <col min="522" max="768" width="9" style="217"/>
    <col min="769" max="769" width="1.125" style="217" customWidth="1"/>
    <col min="770" max="770" width="12.75" style="217" customWidth="1"/>
    <col min="771" max="771" width="13.375" style="217" customWidth="1"/>
    <col min="772" max="772" width="12.25" style="217" customWidth="1"/>
    <col min="773" max="773" width="13.25" style="217" customWidth="1"/>
    <col min="774" max="775" width="12.125" style="217" customWidth="1"/>
    <col min="776" max="776" width="12.375" style="217" customWidth="1"/>
    <col min="777" max="777" width="1.75" style="217" customWidth="1"/>
    <col min="778" max="1024" width="9" style="217"/>
    <col min="1025" max="1025" width="1.125" style="217" customWidth="1"/>
    <col min="1026" max="1026" width="12.75" style="217" customWidth="1"/>
    <col min="1027" max="1027" width="13.375" style="217" customWidth="1"/>
    <col min="1028" max="1028" width="12.25" style="217" customWidth="1"/>
    <col min="1029" max="1029" width="13.25" style="217" customWidth="1"/>
    <col min="1030" max="1031" width="12.125" style="217" customWidth="1"/>
    <col min="1032" max="1032" width="12.375" style="217" customWidth="1"/>
    <col min="1033" max="1033" width="1.75" style="217" customWidth="1"/>
    <col min="1034" max="1280" width="9" style="217"/>
    <col min="1281" max="1281" width="1.125" style="217" customWidth="1"/>
    <col min="1282" max="1282" width="12.75" style="217" customWidth="1"/>
    <col min="1283" max="1283" width="13.375" style="217" customWidth="1"/>
    <col min="1284" max="1284" width="12.25" style="217" customWidth="1"/>
    <col min="1285" max="1285" width="13.25" style="217" customWidth="1"/>
    <col min="1286" max="1287" width="12.125" style="217" customWidth="1"/>
    <col min="1288" max="1288" width="12.375" style="217" customWidth="1"/>
    <col min="1289" max="1289" width="1.75" style="217" customWidth="1"/>
    <col min="1290" max="1536" width="9" style="217"/>
    <col min="1537" max="1537" width="1.125" style="217" customWidth="1"/>
    <col min="1538" max="1538" width="12.75" style="217" customWidth="1"/>
    <col min="1539" max="1539" width="13.375" style="217" customWidth="1"/>
    <col min="1540" max="1540" width="12.25" style="217" customWidth="1"/>
    <col min="1541" max="1541" width="13.25" style="217" customWidth="1"/>
    <col min="1542" max="1543" width="12.125" style="217" customWidth="1"/>
    <col min="1544" max="1544" width="12.375" style="217" customWidth="1"/>
    <col min="1545" max="1545" width="1.75" style="217" customWidth="1"/>
    <col min="1546" max="1792" width="9" style="217"/>
    <col min="1793" max="1793" width="1.125" style="217" customWidth="1"/>
    <col min="1794" max="1794" width="12.75" style="217" customWidth="1"/>
    <col min="1795" max="1795" width="13.375" style="217" customWidth="1"/>
    <col min="1796" max="1796" width="12.25" style="217" customWidth="1"/>
    <col min="1797" max="1797" width="13.25" style="217" customWidth="1"/>
    <col min="1798" max="1799" width="12.125" style="217" customWidth="1"/>
    <col min="1800" max="1800" width="12.375" style="217" customWidth="1"/>
    <col min="1801" max="1801" width="1.75" style="217" customWidth="1"/>
    <col min="1802" max="2048" width="9" style="217"/>
    <col min="2049" max="2049" width="1.125" style="217" customWidth="1"/>
    <col min="2050" max="2050" width="12.75" style="217" customWidth="1"/>
    <col min="2051" max="2051" width="13.375" style="217" customWidth="1"/>
    <col min="2052" max="2052" width="12.25" style="217" customWidth="1"/>
    <col min="2053" max="2053" width="13.25" style="217" customWidth="1"/>
    <col min="2054" max="2055" width="12.125" style="217" customWidth="1"/>
    <col min="2056" max="2056" width="12.375" style="217" customWidth="1"/>
    <col min="2057" max="2057" width="1.75" style="217" customWidth="1"/>
    <col min="2058" max="2304" width="9" style="217"/>
    <col min="2305" max="2305" width="1.125" style="217" customWidth="1"/>
    <col min="2306" max="2306" width="12.75" style="217" customWidth="1"/>
    <col min="2307" max="2307" width="13.375" style="217" customWidth="1"/>
    <col min="2308" max="2308" width="12.25" style="217" customWidth="1"/>
    <col min="2309" max="2309" width="13.25" style="217" customWidth="1"/>
    <col min="2310" max="2311" width="12.125" style="217" customWidth="1"/>
    <col min="2312" max="2312" width="12.375" style="217" customWidth="1"/>
    <col min="2313" max="2313" width="1.75" style="217" customWidth="1"/>
    <col min="2314" max="2560" width="9" style="217"/>
    <col min="2561" max="2561" width="1.125" style="217" customWidth="1"/>
    <col min="2562" max="2562" width="12.75" style="217" customWidth="1"/>
    <col min="2563" max="2563" width="13.375" style="217" customWidth="1"/>
    <col min="2564" max="2564" width="12.25" style="217" customWidth="1"/>
    <col min="2565" max="2565" width="13.25" style="217" customWidth="1"/>
    <col min="2566" max="2567" width="12.125" style="217" customWidth="1"/>
    <col min="2568" max="2568" width="12.375" style="217" customWidth="1"/>
    <col min="2569" max="2569" width="1.75" style="217" customWidth="1"/>
    <col min="2570" max="2816" width="9" style="217"/>
    <col min="2817" max="2817" width="1.125" style="217" customWidth="1"/>
    <col min="2818" max="2818" width="12.75" style="217" customWidth="1"/>
    <col min="2819" max="2819" width="13.375" style="217" customWidth="1"/>
    <col min="2820" max="2820" width="12.25" style="217" customWidth="1"/>
    <col min="2821" max="2821" width="13.25" style="217" customWidth="1"/>
    <col min="2822" max="2823" width="12.125" style="217" customWidth="1"/>
    <col min="2824" max="2824" width="12.375" style="217" customWidth="1"/>
    <col min="2825" max="2825" width="1.75" style="217" customWidth="1"/>
    <col min="2826" max="3072" width="9" style="217"/>
    <col min="3073" max="3073" width="1.125" style="217" customWidth="1"/>
    <col min="3074" max="3074" width="12.75" style="217" customWidth="1"/>
    <col min="3075" max="3075" width="13.375" style="217" customWidth="1"/>
    <col min="3076" max="3076" width="12.25" style="217" customWidth="1"/>
    <col min="3077" max="3077" width="13.25" style="217" customWidth="1"/>
    <col min="3078" max="3079" width="12.125" style="217" customWidth="1"/>
    <col min="3080" max="3080" width="12.375" style="217" customWidth="1"/>
    <col min="3081" max="3081" width="1.75" style="217" customWidth="1"/>
    <col min="3082" max="3328" width="9" style="217"/>
    <col min="3329" max="3329" width="1.125" style="217" customWidth="1"/>
    <col min="3330" max="3330" width="12.75" style="217" customWidth="1"/>
    <col min="3331" max="3331" width="13.375" style="217" customWidth="1"/>
    <col min="3332" max="3332" width="12.25" style="217" customWidth="1"/>
    <col min="3333" max="3333" width="13.25" style="217" customWidth="1"/>
    <col min="3334" max="3335" width="12.125" style="217" customWidth="1"/>
    <col min="3336" max="3336" width="12.375" style="217" customWidth="1"/>
    <col min="3337" max="3337" width="1.75" style="217" customWidth="1"/>
    <col min="3338" max="3584" width="9" style="217"/>
    <col min="3585" max="3585" width="1.125" style="217" customWidth="1"/>
    <col min="3586" max="3586" width="12.75" style="217" customWidth="1"/>
    <col min="3587" max="3587" width="13.375" style="217" customWidth="1"/>
    <col min="3588" max="3588" width="12.25" style="217" customWidth="1"/>
    <col min="3589" max="3589" width="13.25" style="217" customWidth="1"/>
    <col min="3590" max="3591" width="12.125" style="217" customWidth="1"/>
    <col min="3592" max="3592" width="12.375" style="217" customWidth="1"/>
    <col min="3593" max="3593" width="1.75" style="217" customWidth="1"/>
    <col min="3594" max="3840" width="9" style="217"/>
    <col min="3841" max="3841" width="1.125" style="217" customWidth="1"/>
    <col min="3842" max="3842" width="12.75" style="217" customWidth="1"/>
    <col min="3843" max="3843" width="13.375" style="217" customWidth="1"/>
    <col min="3844" max="3844" width="12.25" style="217" customWidth="1"/>
    <col min="3845" max="3845" width="13.25" style="217" customWidth="1"/>
    <col min="3846" max="3847" width="12.125" style="217" customWidth="1"/>
    <col min="3848" max="3848" width="12.375" style="217" customWidth="1"/>
    <col min="3849" max="3849" width="1.75" style="217" customWidth="1"/>
    <col min="3850" max="4096" width="9" style="217"/>
    <col min="4097" max="4097" width="1.125" style="217" customWidth="1"/>
    <col min="4098" max="4098" width="12.75" style="217" customWidth="1"/>
    <col min="4099" max="4099" width="13.375" style="217" customWidth="1"/>
    <col min="4100" max="4100" width="12.25" style="217" customWidth="1"/>
    <col min="4101" max="4101" width="13.25" style="217" customWidth="1"/>
    <col min="4102" max="4103" width="12.125" style="217" customWidth="1"/>
    <col min="4104" max="4104" width="12.375" style="217" customWidth="1"/>
    <col min="4105" max="4105" width="1.75" style="217" customWidth="1"/>
    <col min="4106" max="4352" width="9" style="217"/>
    <col min="4353" max="4353" width="1.125" style="217" customWidth="1"/>
    <col min="4354" max="4354" width="12.75" style="217" customWidth="1"/>
    <col min="4355" max="4355" width="13.375" style="217" customWidth="1"/>
    <col min="4356" max="4356" width="12.25" style="217" customWidth="1"/>
    <col min="4357" max="4357" width="13.25" style="217" customWidth="1"/>
    <col min="4358" max="4359" width="12.125" style="217" customWidth="1"/>
    <col min="4360" max="4360" width="12.375" style="217" customWidth="1"/>
    <col min="4361" max="4361" width="1.75" style="217" customWidth="1"/>
    <col min="4362" max="4608" width="9" style="217"/>
    <col min="4609" max="4609" width="1.125" style="217" customWidth="1"/>
    <col min="4610" max="4610" width="12.75" style="217" customWidth="1"/>
    <col min="4611" max="4611" width="13.375" style="217" customWidth="1"/>
    <col min="4612" max="4612" width="12.25" style="217" customWidth="1"/>
    <col min="4613" max="4613" width="13.25" style="217" customWidth="1"/>
    <col min="4614" max="4615" width="12.125" style="217" customWidth="1"/>
    <col min="4616" max="4616" width="12.375" style="217" customWidth="1"/>
    <col min="4617" max="4617" width="1.75" style="217" customWidth="1"/>
    <col min="4618" max="4864" width="9" style="217"/>
    <col min="4865" max="4865" width="1.125" style="217" customWidth="1"/>
    <col min="4866" max="4866" width="12.75" style="217" customWidth="1"/>
    <col min="4867" max="4867" width="13.375" style="217" customWidth="1"/>
    <col min="4868" max="4868" width="12.25" style="217" customWidth="1"/>
    <col min="4869" max="4869" width="13.25" style="217" customWidth="1"/>
    <col min="4870" max="4871" width="12.125" style="217" customWidth="1"/>
    <col min="4872" max="4872" width="12.375" style="217" customWidth="1"/>
    <col min="4873" max="4873" width="1.75" style="217" customWidth="1"/>
    <col min="4874" max="5120" width="9" style="217"/>
    <col min="5121" max="5121" width="1.125" style="217" customWidth="1"/>
    <col min="5122" max="5122" width="12.75" style="217" customWidth="1"/>
    <col min="5123" max="5123" width="13.375" style="217" customWidth="1"/>
    <col min="5124" max="5124" width="12.25" style="217" customWidth="1"/>
    <col min="5125" max="5125" width="13.25" style="217" customWidth="1"/>
    <col min="5126" max="5127" width="12.125" style="217" customWidth="1"/>
    <col min="5128" max="5128" width="12.375" style="217" customWidth="1"/>
    <col min="5129" max="5129" width="1.75" style="217" customWidth="1"/>
    <col min="5130" max="5376" width="9" style="217"/>
    <col min="5377" max="5377" width="1.125" style="217" customWidth="1"/>
    <col min="5378" max="5378" width="12.75" style="217" customWidth="1"/>
    <col min="5379" max="5379" width="13.375" style="217" customWidth="1"/>
    <col min="5380" max="5380" width="12.25" style="217" customWidth="1"/>
    <col min="5381" max="5381" width="13.25" style="217" customWidth="1"/>
    <col min="5382" max="5383" width="12.125" style="217" customWidth="1"/>
    <col min="5384" max="5384" width="12.375" style="217" customWidth="1"/>
    <col min="5385" max="5385" width="1.75" style="217" customWidth="1"/>
    <col min="5386" max="5632" width="9" style="217"/>
    <col min="5633" max="5633" width="1.125" style="217" customWidth="1"/>
    <col min="5634" max="5634" width="12.75" style="217" customWidth="1"/>
    <col min="5635" max="5635" width="13.375" style="217" customWidth="1"/>
    <col min="5636" max="5636" width="12.25" style="217" customWidth="1"/>
    <col min="5637" max="5637" width="13.25" style="217" customWidth="1"/>
    <col min="5638" max="5639" width="12.125" style="217" customWidth="1"/>
    <col min="5640" max="5640" width="12.375" style="217" customWidth="1"/>
    <col min="5641" max="5641" width="1.75" style="217" customWidth="1"/>
    <col min="5642" max="5888" width="9" style="217"/>
    <col min="5889" max="5889" width="1.125" style="217" customWidth="1"/>
    <col min="5890" max="5890" width="12.75" style="217" customWidth="1"/>
    <col min="5891" max="5891" width="13.375" style="217" customWidth="1"/>
    <col min="5892" max="5892" width="12.25" style="217" customWidth="1"/>
    <col min="5893" max="5893" width="13.25" style="217" customWidth="1"/>
    <col min="5894" max="5895" width="12.125" style="217" customWidth="1"/>
    <col min="5896" max="5896" width="12.375" style="217" customWidth="1"/>
    <col min="5897" max="5897" width="1.75" style="217" customWidth="1"/>
    <col min="5898" max="6144" width="9" style="217"/>
    <col min="6145" max="6145" width="1.125" style="217" customWidth="1"/>
    <col min="6146" max="6146" width="12.75" style="217" customWidth="1"/>
    <col min="6147" max="6147" width="13.375" style="217" customWidth="1"/>
    <col min="6148" max="6148" width="12.25" style="217" customWidth="1"/>
    <col min="6149" max="6149" width="13.25" style="217" customWidth="1"/>
    <col min="6150" max="6151" width="12.125" style="217" customWidth="1"/>
    <col min="6152" max="6152" width="12.375" style="217" customWidth="1"/>
    <col min="6153" max="6153" width="1.75" style="217" customWidth="1"/>
    <col min="6154" max="6400" width="9" style="217"/>
    <col min="6401" max="6401" width="1.125" style="217" customWidth="1"/>
    <col min="6402" max="6402" width="12.75" style="217" customWidth="1"/>
    <col min="6403" max="6403" width="13.375" style="217" customWidth="1"/>
    <col min="6404" max="6404" width="12.25" style="217" customWidth="1"/>
    <col min="6405" max="6405" width="13.25" style="217" customWidth="1"/>
    <col min="6406" max="6407" width="12.125" style="217" customWidth="1"/>
    <col min="6408" max="6408" width="12.375" style="217" customWidth="1"/>
    <col min="6409" max="6409" width="1.75" style="217" customWidth="1"/>
    <col min="6410" max="6656" width="9" style="217"/>
    <col min="6657" max="6657" width="1.125" style="217" customWidth="1"/>
    <col min="6658" max="6658" width="12.75" style="217" customWidth="1"/>
    <col min="6659" max="6659" width="13.375" style="217" customWidth="1"/>
    <col min="6660" max="6660" width="12.25" style="217" customWidth="1"/>
    <col min="6661" max="6661" width="13.25" style="217" customWidth="1"/>
    <col min="6662" max="6663" width="12.125" style="217" customWidth="1"/>
    <col min="6664" max="6664" width="12.375" style="217" customWidth="1"/>
    <col min="6665" max="6665" width="1.75" style="217" customWidth="1"/>
    <col min="6666" max="6912" width="9" style="217"/>
    <col min="6913" max="6913" width="1.125" style="217" customWidth="1"/>
    <col min="6914" max="6914" width="12.75" style="217" customWidth="1"/>
    <col min="6915" max="6915" width="13.375" style="217" customWidth="1"/>
    <col min="6916" max="6916" width="12.25" style="217" customWidth="1"/>
    <col min="6917" max="6917" width="13.25" style="217" customWidth="1"/>
    <col min="6918" max="6919" width="12.125" style="217" customWidth="1"/>
    <col min="6920" max="6920" width="12.375" style="217" customWidth="1"/>
    <col min="6921" max="6921" width="1.75" style="217" customWidth="1"/>
    <col min="6922" max="7168" width="9" style="217"/>
    <col min="7169" max="7169" width="1.125" style="217" customWidth="1"/>
    <col min="7170" max="7170" width="12.75" style="217" customWidth="1"/>
    <col min="7171" max="7171" width="13.375" style="217" customWidth="1"/>
    <col min="7172" max="7172" width="12.25" style="217" customWidth="1"/>
    <col min="7173" max="7173" width="13.25" style="217" customWidth="1"/>
    <col min="7174" max="7175" width="12.125" style="217" customWidth="1"/>
    <col min="7176" max="7176" width="12.375" style="217" customWidth="1"/>
    <col min="7177" max="7177" width="1.75" style="217" customWidth="1"/>
    <col min="7178" max="7424" width="9" style="217"/>
    <col min="7425" max="7425" width="1.125" style="217" customWidth="1"/>
    <col min="7426" max="7426" width="12.75" style="217" customWidth="1"/>
    <col min="7427" max="7427" width="13.375" style="217" customWidth="1"/>
    <col min="7428" max="7428" width="12.25" style="217" customWidth="1"/>
    <col min="7429" max="7429" width="13.25" style="217" customWidth="1"/>
    <col min="7430" max="7431" width="12.125" style="217" customWidth="1"/>
    <col min="7432" max="7432" width="12.375" style="217" customWidth="1"/>
    <col min="7433" max="7433" width="1.75" style="217" customWidth="1"/>
    <col min="7434" max="7680" width="9" style="217"/>
    <col min="7681" max="7681" width="1.125" style="217" customWidth="1"/>
    <col min="7682" max="7682" width="12.75" style="217" customWidth="1"/>
    <col min="7683" max="7683" width="13.375" style="217" customWidth="1"/>
    <col min="7684" max="7684" width="12.25" style="217" customWidth="1"/>
    <col min="7685" max="7685" width="13.25" style="217" customWidth="1"/>
    <col min="7686" max="7687" width="12.125" style="217" customWidth="1"/>
    <col min="7688" max="7688" width="12.375" style="217" customWidth="1"/>
    <col min="7689" max="7689" width="1.75" style="217" customWidth="1"/>
    <col min="7690" max="7936" width="9" style="217"/>
    <col min="7937" max="7937" width="1.125" style="217" customWidth="1"/>
    <col min="7938" max="7938" width="12.75" style="217" customWidth="1"/>
    <col min="7939" max="7939" width="13.375" style="217" customWidth="1"/>
    <col min="7940" max="7940" width="12.25" style="217" customWidth="1"/>
    <col min="7941" max="7941" width="13.25" style="217" customWidth="1"/>
    <col min="7942" max="7943" width="12.125" style="217" customWidth="1"/>
    <col min="7944" max="7944" width="12.375" style="217" customWidth="1"/>
    <col min="7945" max="7945" width="1.75" style="217" customWidth="1"/>
    <col min="7946" max="8192" width="9" style="217"/>
    <col min="8193" max="8193" width="1.125" style="217" customWidth="1"/>
    <col min="8194" max="8194" width="12.75" style="217" customWidth="1"/>
    <col min="8195" max="8195" width="13.375" style="217" customWidth="1"/>
    <col min="8196" max="8196" width="12.25" style="217" customWidth="1"/>
    <col min="8197" max="8197" width="13.25" style="217" customWidth="1"/>
    <col min="8198" max="8199" width="12.125" style="217" customWidth="1"/>
    <col min="8200" max="8200" width="12.375" style="217" customWidth="1"/>
    <col min="8201" max="8201" width="1.75" style="217" customWidth="1"/>
    <col min="8202" max="8448" width="9" style="217"/>
    <col min="8449" max="8449" width="1.125" style="217" customWidth="1"/>
    <col min="8450" max="8450" width="12.75" style="217" customWidth="1"/>
    <col min="8451" max="8451" width="13.375" style="217" customWidth="1"/>
    <col min="8452" max="8452" width="12.25" style="217" customWidth="1"/>
    <col min="8453" max="8453" width="13.25" style="217" customWidth="1"/>
    <col min="8454" max="8455" width="12.125" style="217" customWidth="1"/>
    <col min="8456" max="8456" width="12.375" style="217" customWidth="1"/>
    <col min="8457" max="8457" width="1.75" style="217" customWidth="1"/>
    <col min="8458" max="8704" width="9" style="217"/>
    <col min="8705" max="8705" width="1.125" style="217" customWidth="1"/>
    <col min="8706" max="8706" width="12.75" style="217" customWidth="1"/>
    <col min="8707" max="8707" width="13.375" style="217" customWidth="1"/>
    <col min="8708" max="8708" width="12.25" style="217" customWidth="1"/>
    <col min="8709" max="8709" width="13.25" style="217" customWidth="1"/>
    <col min="8710" max="8711" width="12.125" style="217" customWidth="1"/>
    <col min="8712" max="8712" width="12.375" style="217" customWidth="1"/>
    <col min="8713" max="8713" width="1.75" style="217" customWidth="1"/>
    <col min="8714" max="8960" width="9" style="217"/>
    <col min="8961" max="8961" width="1.125" style="217" customWidth="1"/>
    <col min="8962" max="8962" width="12.75" style="217" customWidth="1"/>
    <col min="8963" max="8963" width="13.375" style="217" customWidth="1"/>
    <col min="8964" max="8964" width="12.25" style="217" customWidth="1"/>
    <col min="8965" max="8965" width="13.25" style="217" customWidth="1"/>
    <col min="8966" max="8967" width="12.125" style="217" customWidth="1"/>
    <col min="8968" max="8968" width="12.375" style="217" customWidth="1"/>
    <col min="8969" max="8969" width="1.75" style="217" customWidth="1"/>
    <col min="8970" max="9216" width="9" style="217"/>
    <col min="9217" max="9217" width="1.125" style="217" customWidth="1"/>
    <col min="9218" max="9218" width="12.75" style="217" customWidth="1"/>
    <col min="9219" max="9219" width="13.375" style="217" customWidth="1"/>
    <col min="9220" max="9220" width="12.25" style="217" customWidth="1"/>
    <col min="9221" max="9221" width="13.25" style="217" customWidth="1"/>
    <col min="9222" max="9223" width="12.125" style="217" customWidth="1"/>
    <col min="9224" max="9224" width="12.375" style="217" customWidth="1"/>
    <col min="9225" max="9225" width="1.75" style="217" customWidth="1"/>
    <col min="9226" max="9472" width="9" style="217"/>
    <col min="9473" max="9473" width="1.125" style="217" customWidth="1"/>
    <col min="9474" max="9474" width="12.75" style="217" customWidth="1"/>
    <col min="9475" max="9475" width="13.375" style="217" customWidth="1"/>
    <col min="9476" max="9476" width="12.25" style="217" customWidth="1"/>
    <col min="9477" max="9477" width="13.25" style="217" customWidth="1"/>
    <col min="9478" max="9479" width="12.125" style="217" customWidth="1"/>
    <col min="9480" max="9480" width="12.375" style="217" customWidth="1"/>
    <col min="9481" max="9481" width="1.75" style="217" customWidth="1"/>
    <col min="9482" max="9728" width="9" style="217"/>
    <col min="9729" max="9729" width="1.125" style="217" customWidth="1"/>
    <col min="9730" max="9730" width="12.75" style="217" customWidth="1"/>
    <col min="9731" max="9731" width="13.375" style="217" customWidth="1"/>
    <col min="9732" max="9732" width="12.25" style="217" customWidth="1"/>
    <col min="9733" max="9733" width="13.25" style="217" customWidth="1"/>
    <col min="9734" max="9735" width="12.125" style="217" customWidth="1"/>
    <col min="9736" max="9736" width="12.375" style="217" customWidth="1"/>
    <col min="9737" max="9737" width="1.75" style="217" customWidth="1"/>
    <col min="9738" max="9984" width="9" style="217"/>
    <col min="9985" max="9985" width="1.125" style="217" customWidth="1"/>
    <col min="9986" max="9986" width="12.75" style="217" customWidth="1"/>
    <col min="9987" max="9987" width="13.375" style="217" customWidth="1"/>
    <col min="9988" max="9988" width="12.25" style="217" customWidth="1"/>
    <col min="9989" max="9989" width="13.25" style="217" customWidth="1"/>
    <col min="9990" max="9991" width="12.125" style="217" customWidth="1"/>
    <col min="9992" max="9992" width="12.375" style="217" customWidth="1"/>
    <col min="9993" max="9993" width="1.75" style="217" customWidth="1"/>
    <col min="9994" max="10240" width="9" style="217"/>
    <col min="10241" max="10241" width="1.125" style="217" customWidth="1"/>
    <col min="10242" max="10242" width="12.75" style="217" customWidth="1"/>
    <col min="10243" max="10243" width="13.375" style="217" customWidth="1"/>
    <col min="10244" max="10244" width="12.25" style="217" customWidth="1"/>
    <col min="10245" max="10245" width="13.25" style="217" customWidth="1"/>
    <col min="10246" max="10247" width="12.125" style="217" customWidth="1"/>
    <col min="10248" max="10248" width="12.375" style="217" customWidth="1"/>
    <col min="10249" max="10249" width="1.75" style="217" customWidth="1"/>
    <col min="10250" max="10496" width="9" style="217"/>
    <col min="10497" max="10497" width="1.125" style="217" customWidth="1"/>
    <col min="10498" max="10498" width="12.75" style="217" customWidth="1"/>
    <col min="10499" max="10499" width="13.375" style="217" customWidth="1"/>
    <col min="10500" max="10500" width="12.25" style="217" customWidth="1"/>
    <col min="10501" max="10501" width="13.25" style="217" customWidth="1"/>
    <col min="10502" max="10503" width="12.125" style="217" customWidth="1"/>
    <col min="10504" max="10504" width="12.375" style="217" customWidth="1"/>
    <col min="10505" max="10505" width="1.75" style="217" customWidth="1"/>
    <col min="10506" max="10752" width="9" style="217"/>
    <col min="10753" max="10753" width="1.125" style="217" customWidth="1"/>
    <col min="10754" max="10754" width="12.75" style="217" customWidth="1"/>
    <col min="10755" max="10755" width="13.375" style="217" customWidth="1"/>
    <col min="10756" max="10756" width="12.25" style="217" customWidth="1"/>
    <col min="10757" max="10757" width="13.25" style="217" customWidth="1"/>
    <col min="10758" max="10759" width="12.125" style="217" customWidth="1"/>
    <col min="10760" max="10760" width="12.375" style="217" customWidth="1"/>
    <col min="10761" max="10761" width="1.75" style="217" customWidth="1"/>
    <col min="10762" max="11008" width="9" style="217"/>
    <col min="11009" max="11009" width="1.125" style="217" customWidth="1"/>
    <col min="11010" max="11010" width="12.75" style="217" customWidth="1"/>
    <col min="11011" max="11011" width="13.375" style="217" customWidth="1"/>
    <col min="11012" max="11012" width="12.25" style="217" customWidth="1"/>
    <col min="11013" max="11013" width="13.25" style="217" customWidth="1"/>
    <col min="11014" max="11015" width="12.125" style="217" customWidth="1"/>
    <col min="11016" max="11016" width="12.375" style="217" customWidth="1"/>
    <col min="11017" max="11017" width="1.75" style="217" customWidth="1"/>
    <col min="11018" max="11264" width="9" style="217"/>
    <col min="11265" max="11265" width="1.125" style="217" customWidth="1"/>
    <col min="11266" max="11266" width="12.75" style="217" customWidth="1"/>
    <col min="11267" max="11267" width="13.375" style="217" customWidth="1"/>
    <col min="11268" max="11268" width="12.25" style="217" customWidth="1"/>
    <col min="11269" max="11269" width="13.25" style="217" customWidth="1"/>
    <col min="11270" max="11271" width="12.125" style="217" customWidth="1"/>
    <col min="11272" max="11272" width="12.375" style="217" customWidth="1"/>
    <col min="11273" max="11273" width="1.75" style="217" customWidth="1"/>
    <col min="11274" max="11520" width="9" style="217"/>
    <col min="11521" max="11521" width="1.125" style="217" customWidth="1"/>
    <col min="11522" max="11522" width="12.75" style="217" customWidth="1"/>
    <col min="11523" max="11523" width="13.375" style="217" customWidth="1"/>
    <col min="11524" max="11524" width="12.25" style="217" customWidth="1"/>
    <col min="11525" max="11525" width="13.25" style="217" customWidth="1"/>
    <col min="11526" max="11527" width="12.125" style="217" customWidth="1"/>
    <col min="11528" max="11528" width="12.375" style="217" customWidth="1"/>
    <col min="11529" max="11529" width="1.75" style="217" customWidth="1"/>
    <col min="11530" max="11776" width="9" style="217"/>
    <col min="11777" max="11777" width="1.125" style="217" customWidth="1"/>
    <col min="11778" max="11778" width="12.75" style="217" customWidth="1"/>
    <col min="11779" max="11779" width="13.375" style="217" customWidth="1"/>
    <col min="11780" max="11780" width="12.25" style="217" customWidth="1"/>
    <col min="11781" max="11781" width="13.25" style="217" customWidth="1"/>
    <col min="11782" max="11783" width="12.125" style="217" customWidth="1"/>
    <col min="11784" max="11784" width="12.375" style="217" customWidth="1"/>
    <col min="11785" max="11785" width="1.75" style="217" customWidth="1"/>
    <col min="11786" max="12032" width="9" style="217"/>
    <col min="12033" max="12033" width="1.125" style="217" customWidth="1"/>
    <col min="12034" max="12034" width="12.75" style="217" customWidth="1"/>
    <col min="12035" max="12035" width="13.375" style="217" customWidth="1"/>
    <col min="12036" max="12036" width="12.25" style="217" customWidth="1"/>
    <col min="12037" max="12037" width="13.25" style="217" customWidth="1"/>
    <col min="12038" max="12039" width="12.125" style="217" customWidth="1"/>
    <col min="12040" max="12040" width="12.375" style="217" customWidth="1"/>
    <col min="12041" max="12041" width="1.75" style="217" customWidth="1"/>
    <col min="12042" max="12288" width="9" style="217"/>
    <col min="12289" max="12289" width="1.125" style="217" customWidth="1"/>
    <col min="12290" max="12290" width="12.75" style="217" customWidth="1"/>
    <col min="12291" max="12291" width="13.375" style="217" customWidth="1"/>
    <col min="12292" max="12292" width="12.25" style="217" customWidth="1"/>
    <col min="12293" max="12293" width="13.25" style="217" customWidth="1"/>
    <col min="12294" max="12295" width="12.125" style="217" customWidth="1"/>
    <col min="12296" max="12296" width="12.375" style="217" customWidth="1"/>
    <col min="12297" max="12297" width="1.75" style="217" customWidth="1"/>
    <col min="12298" max="12544" width="9" style="217"/>
    <col min="12545" max="12545" width="1.125" style="217" customWidth="1"/>
    <col min="12546" max="12546" width="12.75" style="217" customWidth="1"/>
    <col min="12547" max="12547" width="13.375" style="217" customWidth="1"/>
    <col min="12548" max="12548" width="12.25" style="217" customWidth="1"/>
    <col min="12549" max="12549" width="13.25" style="217" customWidth="1"/>
    <col min="12550" max="12551" width="12.125" style="217" customWidth="1"/>
    <col min="12552" max="12552" width="12.375" style="217" customWidth="1"/>
    <col min="12553" max="12553" width="1.75" style="217" customWidth="1"/>
    <col min="12554" max="12800" width="9" style="217"/>
    <col min="12801" max="12801" width="1.125" style="217" customWidth="1"/>
    <col min="12802" max="12802" width="12.75" style="217" customWidth="1"/>
    <col min="12803" max="12803" width="13.375" style="217" customWidth="1"/>
    <col min="12804" max="12804" width="12.25" style="217" customWidth="1"/>
    <col min="12805" max="12805" width="13.25" style="217" customWidth="1"/>
    <col min="12806" max="12807" width="12.125" style="217" customWidth="1"/>
    <col min="12808" max="12808" width="12.375" style="217" customWidth="1"/>
    <col min="12809" max="12809" width="1.75" style="217" customWidth="1"/>
    <col min="12810" max="13056" width="9" style="217"/>
    <col min="13057" max="13057" width="1.125" style="217" customWidth="1"/>
    <col min="13058" max="13058" width="12.75" style="217" customWidth="1"/>
    <col min="13059" max="13059" width="13.375" style="217" customWidth="1"/>
    <col min="13060" max="13060" width="12.25" style="217" customWidth="1"/>
    <col min="13061" max="13061" width="13.25" style="217" customWidth="1"/>
    <col min="13062" max="13063" width="12.125" style="217" customWidth="1"/>
    <col min="13064" max="13064" width="12.375" style="217" customWidth="1"/>
    <col min="13065" max="13065" width="1.75" style="217" customWidth="1"/>
    <col min="13066" max="13312" width="9" style="217"/>
    <col min="13313" max="13313" width="1.125" style="217" customWidth="1"/>
    <col min="13314" max="13314" width="12.75" style="217" customWidth="1"/>
    <col min="13315" max="13315" width="13.375" style="217" customWidth="1"/>
    <col min="13316" max="13316" width="12.25" style="217" customWidth="1"/>
    <col min="13317" max="13317" width="13.25" style="217" customWidth="1"/>
    <col min="13318" max="13319" width="12.125" style="217" customWidth="1"/>
    <col min="13320" max="13320" width="12.375" style="217" customWidth="1"/>
    <col min="13321" max="13321" width="1.75" style="217" customWidth="1"/>
    <col min="13322" max="13568" width="9" style="217"/>
    <col min="13569" max="13569" width="1.125" style="217" customWidth="1"/>
    <col min="13570" max="13570" width="12.75" style="217" customWidth="1"/>
    <col min="13571" max="13571" width="13.375" style="217" customWidth="1"/>
    <col min="13572" max="13572" width="12.25" style="217" customWidth="1"/>
    <col min="13573" max="13573" width="13.25" style="217" customWidth="1"/>
    <col min="13574" max="13575" width="12.125" style="217" customWidth="1"/>
    <col min="13576" max="13576" width="12.375" style="217" customWidth="1"/>
    <col min="13577" max="13577" width="1.75" style="217" customWidth="1"/>
    <col min="13578" max="13824" width="9" style="217"/>
    <col min="13825" max="13825" width="1.125" style="217" customWidth="1"/>
    <col min="13826" max="13826" width="12.75" style="217" customWidth="1"/>
    <col min="13827" max="13827" width="13.375" style="217" customWidth="1"/>
    <col min="13828" max="13828" width="12.25" style="217" customWidth="1"/>
    <col min="13829" max="13829" width="13.25" style="217" customWidth="1"/>
    <col min="13830" max="13831" width="12.125" style="217" customWidth="1"/>
    <col min="13832" max="13832" width="12.375" style="217" customWidth="1"/>
    <col min="13833" max="13833" width="1.75" style="217" customWidth="1"/>
    <col min="13834" max="14080" width="9" style="217"/>
    <col min="14081" max="14081" width="1.125" style="217" customWidth="1"/>
    <col min="14082" max="14082" width="12.75" style="217" customWidth="1"/>
    <col min="14083" max="14083" width="13.375" style="217" customWidth="1"/>
    <col min="14084" max="14084" width="12.25" style="217" customWidth="1"/>
    <col min="14085" max="14085" width="13.25" style="217" customWidth="1"/>
    <col min="14086" max="14087" width="12.125" style="217" customWidth="1"/>
    <col min="14088" max="14088" width="12.375" style="217" customWidth="1"/>
    <col min="14089" max="14089" width="1.75" style="217" customWidth="1"/>
    <col min="14090" max="14336" width="9" style="217"/>
    <col min="14337" max="14337" width="1.125" style="217" customWidth="1"/>
    <col min="14338" max="14338" width="12.75" style="217" customWidth="1"/>
    <col min="14339" max="14339" width="13.375" style="217" customWidth="1"/>
    <col min="14340" max="14340" width="12.25" style="217" customWidth="1"/>
    <col min="14341" max="14341" width="13.25" style="217" customWidth="1"/>
    <col min="14342" max="14343" width="12.125" style="217" customWidth="1"/>
    <col min="14344" max="14344" width="12.375" style="217" customWidth="1"/>
    <col min="14345" max="14345" width="1.75" style="217" customWidth="1"/>
    <col min="14346" max="14592" width="9" style="217"/>
    <col min="14593" max="14593" width="1.125" style="217" customWidth="1"/>
    <col min="14594" max="14594" width="12.75" style="217" customWidth="1"/>
    <col min="14595" max="14595" width="13.375" style="217" customWidth="1"/>
    <col min="14596" max="14596" width="12.25" style="217" customWidth="1"/>
    <col min="14597" max="14597" width="13.25" style="217" customWidth="1"/>
    <col min="14598" max="14599" width="12.125" style="217" customWidth="1"/>
    <col min="14600" max="14600" width="12.375" style="217" customWidth="1"/>
    <col min="14601" max="14601" width="1.75" style="217" customWidth="1"/>
    <col min="14602" max="14848" width="9" style="217"/>
    <col min="14849" max="14849" width="1.125" style="217" customWidth="1"/>
    <col min="14850" max="14850" width="12.75" style="217" customWidth="1"/>
    <col min="14851" max="14851" width="13.375" style="217" customWidth="1"/>
    <col min="14852" max="14852" width="12.25" style="217" customWidth="1"/>
    <col min="14853" max="14853" width="13.25" style="217" customWidth="1"/>
    <col min="14854" max="14855" width="12.125" style="217" customWidth="1"/>
    <col min="14856" max="14856" width="12.375" style="217" customWidth="1"/>
    <col min="14857" max="14857" width="1.75" style="217" customWidth="1"/>
    <col min="14858" max="15104" width="9" style="217"/>
    <col min="15105" max="15105" width="1.125" style="217" customWidth="1"/>
    <col min="15106" max="15106" width="12.75" style="217" customWidth="1"/>
    <col min="15107" max="15107" width="13.375" style="217" customWidth="1"/>
    <col min="15108" max="15108" width="12.25" style="217" customWidth="1"/>
    <col min="15109" max="15109" width="13.25" style="217" customWidth="1"/>
    <col min="15110" max="15111" width="12.125" style="217" customWidth="1"/>
    <col min="15112" max="15112" width="12.375" style="217" customWidth="1"/>
    <col min="15113" max="15113" width="1.75" style="217" customWidth="1"/>
    <col min="15114" max="15360" width="9" style="217"/>
    <col min="15361" max="15361" width="1.125" style="217" customWidth="1"/>
    <col min="15362" max="15362" width="12.75" style="217" customWidth="1"/>
    <col min="15363" max="15363" width="13.375" style="217" customWidth="1"/>
    <col min="15364" max="15364" width="12.25" style="217" customWidth="1"/>
    <col min="15365" max="15365" width="13.25" style="217" customWidth="1"/>
    <col min="15366" max="15367" width="12.125" style="217" customWidth="1"/>
    <col min="15368" max="15368" width="12.375" style="217" customWidth="1"/>
    <col min="15369" max="15369" width="1.75" style="217" customWidth="1"/>
    <col min="15370" max="15616" width="9" style="217"/>
    <col min="15617" max="15617" width="1.125" style="217" customWidth="1"/>
    <col min="15618" max="15618" width="12.75" style="217" customWidth="1"/>
    <col min="15619" max="15619" width="13.375" style="217" customWidth="1"/>
    <col min="15620" max="15620" width="12.25" style="217" customWidth="1"/>
    <col min="15621" max="15621" width="13.25" style="217" customWidth="1"/>
    <col min="15622" max="15623" width="12.125" style="217" customWidth="1"/>
    <col min="15624" max="15624" width="12.375" style="217" customWidth="1"/>
    <col min="15625" max="15625" width="1.75" style="217" customWidth="1"/>
    <col min="15626" max="15872" width="9" style="217"/>
    <col min="15873" max="15873" width="1.125" style="217" customWidth="1"/>
    <col min="15874" max="15874" width="12.75" style="217" customWidth="1"/>
    <col min="15875" max="15875" width="13.375" style="217" customWidth="1"/>
    <col min="15876" max="15876" width="12.25" style="217" customWidth="1"/>
    <col min="15877" max="15877" width="13.25" style="217" customWidth="1"/>
    <col min="15878" max="15879" width="12.125" style="217" customWidth="1"/>
    <col min="15880" max="15880" width="12.375" style="217" customWidth="1"/>
    <col min="15881" max="15881" width="1.75" style="217" customWidth="1"/>
    <col min="15882" max="16128" width="9" style="217"/>
    <col min="16129" max="16129" width="1.125" style="217" customWidth="1"/>
    <col min="16130" max="16130" width="12.75" style="217" customWidth="1"/>
    <col min="16131" max="16131" width="13.375" style="217" customWidth="1"/>
    <col min="16132" max="16132" width="12.25" style="217" customWidth="1"/>
    <col min="16133" max="16133" width="13.25" style="217" customWidth="1"/>
    <col min="16134" max="16135" width="12.125" style="217" customWidth="1"/>
    <col min="16136" max="16136" width="12.375" style="217" customWidth="1"/>
    <col min="16137" max="16137" width="1.75" style="217" customWidth="1"/>
    <col min="16138" max="16384" width="9" style="217"/>
  </cols>
  <sheetData>
    <row r="1" spans="1:8" ht="18" customHeight="1" thickTop="1" thickBot="1">
      <c r="A1" s="1065" t="s">
        <v>322</v>
      </c>
      <c r="B1" s="1065"/>
      <c r="C1" s="1065"/>
      <c r="D1" s="1065"/>
      <c r="E1" s="1065"/>
      <c r="F1" s="971"/>
      <c r="G1" s="860" t="s">
        <v>261</v>
      </c>
      <c r="H1" s="861"/>
    </row>
    <row r="2" spans="1:8" ht="15" customHeight="1" thickTop="1" thickBot="1">
      <c r="A2" s="285"/>
      <c r="B2" s="361"/>
      <c r="C2" s="361"/>
      <c r="D2" s="361"/>
      <c r="E2" s="361"/>
      <c r="F2" s="361"/>
      <c r="G2" s="1066" t="s">
        <v>220</v>
      </c>
      <c r="H2" s="1066"/>
    </row>
    <row r="3" spans="1:8" ht="24" customHeight="1">
      <c r="B3" s="362" t="s">
        <v>221</v>
      </c>
      <c r="C3" s="1067" t="s">
        <v>323</v>
      </c>
      <c r="D3" s="1068"/>
      <c r="E3" s="975" t="s">
        <v>222</v>
      </c>
      <c r="F3" s="976"/>
      <c r="G3" s="1069" t="s">
        <v>264</v>
      </c>
      <c r="H3" s="1070"/>
    </row>
    <row r="4" spans="1:8" ht="24" customHeight="1" thickBot="1">
      <c r="B4" s="363" t="s">
        <v>223</v>
      </c>
      <c r="C4" s="1054" t="s">
        <v>265</v>
      </c>
      <c r="D4" s="1055"/>
      <c r="E4" s="740" t="s">
        <v>224</v>
      </c>
      <c r="F4" s="741"/>
      <c r="G4" s="1056" t="s">
        <v>324</v>
      </c>
      <c r="H4" s="1057"/>
    </row>
    <row r="5" spans="1:8" ht="24" customHeight="1">
      <c r="B5" s="364"/>
      <c r="C5" s="365"/>
      <c r="D5" s="365"/>
      <c r="E5" s="365"/>
      <c r="F5" s="365"/>
      <c r="G5" s="366"/>
      <c r="H5" s="366"/>
    </row>
    <row r="6" spans="1:8" ht="12.75" customHeight="1" thickBot="1">
      <c r="B6" s="1058" t="s">
        <v>275</v>
      </c>
      <c r="C6" s="1058"/>
      <c r="D6" s="1058"/>
      <c r="E6" s="1058"/>
      <c r="F6" s="1058"/>
      <c r="G6" s="1058"/>
      <c r="H6" s="1058"/>
    </row>
    <row r="7" spans="1:8">
      <c r="B7" s="1059" t="s">
        <v>230</v>
      </c>
      <c r="C7" s="1062" t="s">
        <v>276</v>
      </c>
      <c r="D7" s="1062"/>
      <c r="E7" s="1062"/>
      <c r="F7" s="1032"/>
      <c r="G7" s="367" t="s">
        <v>277</v>
      </c>
      <c r="H7" s="368" t="s">
        <v>12</v>
      </c>
    </row>
    <row r="8" spans="1:8">
      <c r="B8" s="1060"/>
      <c r="C8" s="369" t="s">
        <v>278</v>
      </c>
      <c r="D8" s="310" t="s">
        <v>279</v>
      </c>
      <c r="E8" s="965" t="s">
        <v>12</v>
      </c>
      <c r="F8" s="965"/>
      <c r="G8" s="966">
        <f>SUM('No1.職員配置状況（記入例）'!E17:F20)</f>
        <v>56</v>
      </c>
      <c r="H8" s="968">
        <f>'No1.職員配置状況（記入例）'!E23</f>
        <v>65</v>
      </c>
    </row>
    <row r="9" spans="1:8" ht="24" customHeight="1" thickBot="1">
      <c r="B9" s="1061"/>
      <c r="C9" s="370">
        <v>3</v>
      </c>
      <c r="D9" s="371">
        <v>6</v>
      </c>
      <c r="E9" s="313">
        <f>C9+D9</f>
        <v>9</v>
      </c>
      <c r="F9" s="372" t="str">
        <f>IF(E9=('No1.職員配置状況（記入例）'!F15+'No1.職員配置状況（記入例）'!F16),"OK","園児数の誤り")</f>
        <v>OK</v>
      </c>
      <c r="G9" s="1063"/>
      <c r="H9" s="1064"/>
    </row>
    <row r="10" spans="1:8" ht="48" customHeight="1" thickBot="1">
      <c r="B10" s="1042" t="s">
        <v>280</v>
      </c>
      <c r="C10" s="1043"/>
      <c r="D10" s="1043"/>
      <c r="E10" s="1043"/>
      <c r="F10" s="1043"/>
      <c r="G10" s="1043"/>
      <c r="H10" s="1044"/>
    </row>
    <row r="11" spans="1:8">
      <c r="B11" s="1045" t="s">
        <v>281</v>
      </c>
      <c r="C11" s="373" t="s">
        <v>282</v>
      </c>
      <c r="D11" s="374" t="s">
        <v>283</v>
      </c>
      <c r="E11" s="1048" t="s">
        <v>284</v>
      </c>
      <c r="F11" s="1048"/>
      <c r="G11" s="1048"/>
      <c r="H11" s="1049"/>
    </row>
    <row r="12" spans="1:8" ht="24" customHeight="1">
      <c r="B12" s="1046"/>
      <c r="C12" s="317">
        <v>500</v>
      </c>
      <c r="D12" s="375">
        <f>E13+F13+G13+H13</f>
        <v>230</v>
      </c>
      <c r="E12" s="376" t="s">
        <v>285</v>
      </c>
      <c r="F12" s="376" t="s">
        <v>286</v>
      </c>
      <c r="G12" s="376" t="s">
        <v>287</v>
      </c>
      <c r="H12" s="377" t="s">
        <v>288</v>
      </c>
    </row>
    <row r="13" spans="1:8" ht="15" customHeight="1">
      <c r="B13" s="1046"/>
      <c r="C13" s="1050" t="s">
        <v>289</v>
      </c>
      <c r="D13" s="1051"/>
      <c r="E13" s="945">
        <v>150</v>
      </c>
      <c r="F13" s="947">
        <v>50</v>
      </c>
      <c r="G13" s="947">
        <v>20</v>
      </c>
      <c r="H13" s="951">
        <v>10</v>
      </c>
    </row>
    <row r="14" spans="1:8" ht="15.75" customHeight="1">
      <c r="B14" s="1046"/>
      <c r="C14" s="378" t="s">
        <v>290</v>
      </c>
      <c r="D14" s="379" t="s">
        <v>291</v>
      </c>
      <c r="E14" s="946"/>
      <c r="F14" s="1052"/>
      <c r="G14" s="949"/>
      <c r="H14" s="952"/>
    </row>
    <row r="15" spans="1:8" ht="24" customHeight="1" thickBot="1">
      <c r="B15" s="1047"/>
      <c r="C15" s="380">
        <f>C12-G13-H13-(E15-D15)</f>
        <v>420</v>
      </c>
      <c r="D15" s="324">
        <v>150</v>
      </c>
      <c r="E15" s="1053">
        <f>E13+F13</f>
        <v>200</v>
      </c>
      <c r="F15" s="955"/>
      <c r="G15" s="950"/>
      <c r="H15" s="953"/>
    </row>
    <row r="16" spans="1:8">
      <c r="B16" s="1028" t="s">
        <v>292</v>
      </c>
      <c r="C16" s="1031" t="s">
        <v>293</v>
      </c>
      <c r="D16" s="1032"/>
      <c r="E16" s="1033" t="s">
        <v>284</v>
      </c>
      <c r="F16" s="925"/>
      <c r="G16" s="1034"/>
      <c r="H16" s="1035"/>
    </row>
    <row r="17" spans="1:8">
      <c r="B17" s="1029"/>
      <c r="C17" s="1036">
        <f>E18+G18+H18</f>
        <v>450</v>
      </c>
      <c r="D17" s="1037"/>
      <c r="E17" s="931" t="s">
        <v>294</v>
      </c>
      <c r="F17" s="932"/>
      <c r="G17" s="319" t="s">
        <v>295</v>
      </c>
      <c r="H17" s="320" t="s">
        <v>296</v>
      </c>
    </row>
    <row r="18" spans="1:8" ht="24" customHeight="1" thickBot="1">
      <c r="B18" s="1030"/>
      <c r="C18" s="1038"/>
      <c r="D18" s="1039"/>
      <c r="E18" s="1040">
        <v>450</v>
      </c>
      <c r="F18" s="1041"/>
      <c r="G18" s="381">
        <v>0</v>
      </c>
      <c r="H18" s="382">
        <v>0</v>
      </c>
    </row>
    <row r="19" spans="1:8">
      <c r="B19" s="383"/>
      <c r="E19" s="228"/>
      <c r="F19" s="228"/>
      <c r="G19" s="228"/>
      <c r="H19" s="228"/>
    </row>
    <row r="20" spans="1:8" ht="14.25" thickBot="1">
      <c r="B20" s="979" t="s">
        <v>297</v>
      </c>
      <c r="C20" s="979"/>
      <c r="D20" s="979"/>
      <c r="E20" s="979"/>
      <c r="F20" s="979"/>
      <c r="G20" s="979"/>
      <c r="H20" s="979"/>
    </row>
    <row r="21" spans="1:8" ht="14.25" thickBot="1">
      <c r="B21" s="1011" t="s">
        <v>310</v>
      </c>
      <c r="C21" s="1012"/>
      <c r="D21" s="1011" t="s">
        <v>299</v>
      </c>
      <c r="E21" s="1012"/>
      <c r="F21" s="1012"/>
      <c r="G21" s="1012"/>
      <c r="H21" s="1013"/>
    </row>
    <row r="22" spans="1:8" ht="24.75">
      <c r="A22" s="384"/>
      <c r="B22" s="1014" t="s">
        <v>290</v>
      </c>
      <c r="C22" s="1015"/>
      <c r="D22" s="385" t="s">
        <v>283</v>
      </c>
      <c r="E22" s="386" t="s">
        <v>300</v>
      </c>
      <c r="F22" s="386" t="s">
        <v>301</v>
      </c>
      <c r="G22" s="387" t="s">
        <v>287</v>
      </c>
      <c r="H22" s="388" t="s">
        <v>288</v>
      </c>
    </row>
    <row r="23" spans="1:8" ht="24" customHeight="1" thickBot="1">
      <c r="B23" s="1016">
        <f>IF('No1.職員配置状況（記入例）'!G21&gt;1,('No1.職員配置状況（記入例）'!G21-2)*100+320,180)</f>
        <v>420</v>
      </c>
      <c r="C23" s="1017"/>
      <c r="D23" s="389">
        <f>E23+F23+G23+H23</f>
        <v>135.63</v>
      </c>
      <c r="E23" s="375">
        <f>SUM('No1.職員配置状況（記入例）'!E18:F20)*1.98</f>
        <v>99</v>
      </c>
      <c r="F23" s="375">
        <f>'No1.職員配置状況（記入例）'!F17*1.98</f>
        <v>11.879999999999999</v>
      </c>
      <c r="G23" s="375">
        <f>D9*3.3</f>
        <v>19.799999999999997</v>
      </c>
      <c r="H23" s="390">
        <f>C9*1.65</f>
        <v>4.9499999999999993</v>
      </c>
    </row>
    <row r="24" spans="1:8" ht="12.75" customHeight="1">
      <c r="B24" s="1018" t="s">
        <v>302</v>
      </c>
      <c r="C24" s="1019"/>
      <c r="D24" s="391" t="s">
        <v>302</v>
      </c>
      <c r="E24" s="1020" t="s">
        <v>303</v>
      </c>
      <c r="F24" s="1022" t="str">
        <f>IF((D12-D15-G13-H13)&gt;=F23,"ＯＫ","面積不足")</f>
        <v>ＯＫ</v>
      </c>
      <c r="G24" s="1022" t="str">
        <f>IF(G13&gt;=G23,"ＯＫ","面積不足")</f>
        <v>ＯＫ</v>
      </c>
      <c r="H24" s="1024" t="str">
        <f>IF(H13&gt;=H23,"ＯＫ","面積不足")</f>
        <v>ＯＫ</v>
      </c>
    </row>
    <row r="25" spans="1:8" ht="24" customHeight="1" thickBot="1">
      <c r="B25" s="1026">
        <f>IF('No1.職員配置状況（記入例）'!G21&gt;2,('No1.職員配置状況（記入例）'!G21-3)*80+400,('No1.職員配置状況（記入例）'!G21-1)*30+330)</f>
        <v>400</v>
      </c>
      <c r="C25" s="1027"/>
      <c r="D25" s="392">
        <f>(SUM('No1.職員配置状況（記入例）'!E18:F20)+'No1.職員配置状況（記入例）'!F17)*3.3</f>
        <v>184.79999999999998</v>
      </c>
      <c r="E25" s="1021"/>
      <c r="F25" s="1023"/>
      <c r="G25" s="1023"/>
      <c r="H25" s="1025"/>
    </row>
    <row r="26" spans="1:8">
      <c r="A26" s="229"/>
      <c r="B26" s="336"/>
      <c r="C26" s="229"/>
      <c r="D26" s="229"/>
      <c r="E26" s="229"/>
      <c r="F26" s="229"/>
      <c r="G26" s="229"/>
      <c r="H26" s="229"/>
    </row>
    <row r="27" spans="1:8" ht="14.25" thickBot="1">
      <c r="B27" s="393"/>
      <c r="C27" s="393"/>
      <c r="D27" s="394"/>
      <c r="E27" s="395"/>
      <c r="F27" s="393"/>
      <c r="G27" s="393"/>
      <c r="H27" s="393"/>
    </row>
    <row r="28" spans="1:8" ht="14.25" thickBot="1">
      <c r="B28" s="979" t="s">
        <v>304</v>
      </c>
      <c r="C28" s="979"/>
      <c r="D28" s="979"/>
      <c r="E28" s="979"/>
      <c r="F28" s="979"/>
      <c r="G28" s="980" t="s">
        <v>56</v>
      </c>
      <c r="H28" s="993"/>
    </row>
    <row r="29" spans="1:8" ht="27.75" customHeight="1">
      <c r="A29" s="396"/>
      <c r="B29" s="397" t="s">
        <v>305</v>
      </c>
      <c r="C29" s="994" t="s">
        <v>306</v>
      </c>
      <c r="D29" s="995"/>
      <c r="E29" s="996"/>
      <c r="F29" s="398">
        <f>B23</f>
        <v>420</v>
      </c>
      <c r="G29" s="997" t="str">
        <f>IF(F33&lt;=C12,"OK","面積不足")</f>
        <v>OK</v>
      </c>
      <c r="H29" s="399" t="s">
        <v>307</v>
      </c>
    </row>
    <row r="30" spans="1:8" ht="20.25" customHeight="1">
      <c r="A30" s="396"/>
      <c r="B30" s="1000" t="s">
        <v>308</v>
      </c>
      <c r="C30" s="1002" t="s">
        <v>309</v>
      </c>
      <c r="D30" s="1003"/>
      <c r="E30" s="1004"/>
      <c r="F30" s="400">
        <f>F23</f>
        <v>11.879999999999999</v>
      </c>
      <c r="G30" s="998"/>
      <c r="H30" s="401" t="s">
        <v>310</v>
      </c>
    </row>
    <row r="31" spans="1:8" ht="20.25" customHeight="1">
      <c r="A31" s="396"/>
      <c r="B31" s="1001"/>
      <c r="C31" s="1005" t="s">
        <v>311</v>
      </c>
      <c r="D31" s="1006"/>
      <c r="E31" s="1007"/>
      <c r="F31" s="402">
        <f>G23</f>
        <v>19.799999999999997</v>
      </c>
      <c r="G31" s="998"/>
      <c r="H31" s="403" t="str">
        <f>IF(C15&gt;=F29,"ＯＫ","面積不足")</f>
        <v>ＯＫ</v>
      </c>
    </row>
    <row r="32" spans="1:8" ht="20.25" customHeight="1">
      <c r="A32" s="396"/>
      <c r="B32" s="1001"/>
      <c r="C32" s="1008" t="s">
        <v>312</v>
      </c>
      <c r="D32" s="900"/>
      <c r="E32" s="1009"/>
      <c r="F32" s="404">
        <f>H23</f>
        <v>4.9499999999999993</v>
      </c>
      <c r="G32" s="998"/>
      <c r="H32" s="401" t="s">
        <v>313</v>
      </c>
    </row>
    <row r="33" spans="1:8" ht="20.25" customHeight="1" thickBot="1">
      <c r="A33" s="396"/>
      <c r="B33" s="992" t="s">
        <v>314</v>
      </c>
      <c r="C33" s="1010"/>
      <c r="D33" s="882"/>
      <c r="E33" s="1010"/>
      <c r="F33" s="405">
        <f>SUM(F29:F32)</f>
        <v>456.63</v>
      </c>
      <c r="G33" s="999"/>
      <c r="H33" s="406" t="str">
        <f>IF(D15&gt;=E23,"ＯＫ","面積不足")</f>
        <v>ＯＫ</v>
      </c>
    </row>
    <row r="34" spans="1:8" ht="14.25" thickBot="1">
      <c r="B34" s="383"/>
      <c r="H34" s="384"/>
    </row>
    <row r="35" spans="1:8" ht="12.75" customHeight="1" thickBot="1">
      <c r="B35" s="979" t="s">
        <v>315</v>
      </c>
      <c r="C35" s="979"/>
      <c r="D35" s="979"/>
      <c r="E35" s="979"/>
      <c r="F35" s="979"/>
      <c r="G35" s="980" t="s">
        <v>56</v>
      </c>
      <c r="H35" s="981"/>
    </row>
    <row r="36" spans="1:8" ht="20.25" customHeight="1">
      <c r="A36" s="396"/>
      <c r="B36" s="407" t="s">
        <v>316</v>
      </c>
      <c r="C36" s="408" t="s">
        <v>317</v>
      </c>
      <c r="D36" s="408"/>
      <c r="E36" s="409"/>
      <c r="F36" s="982">
        <f>MAX(E37,E38)</f>
        <v>400</v>
      </c>
      <c r="G36" s="985" t="str">
        <f>IF(F40&lt;=C17,"OK","面積不足")</f>
        <v>OK</v>
      </c>
      <c r="H36" s="399" t="s">
        <v>307</v>
      </c>
    </row>
    <row r="37" spans="1:8" ht="20.25" customHeight="1">
      <c r="A37" s="396"/>
      <c r="B37" s="987" t="s">
        <v>318</v>
      </c>
      <c r="C37" s="988"/>
      <c r="D37" s="988"/>
      <c r="E37" s="410">
        <f>IF('No1.職員配置状況（記入例）'!G21&gt;2,('No1.職員配置状況（記入例）'!G21-3)*80+400,('No1.職員配置状況（記入例）'!G21-1)*30+330)</f>
        <v>400</v>
      </c>
      <c r="F37" s="983"/>
      <c r="G37" s="986"/>
      <c r="H37" s="401" t="s">
        <v>310</v>
      </c>
    </row>
    <row r="38" spans="1:8" ht="20.25" customHeight="1">
      <c r="A38" s="396"/>
      <c r="B38" s="989" t="s">
        <v>319</v>
      </c>
      <c r="C38" s="990"/>
      <c r="D38" s="990"/>
      <c r="E38" s="411">
        <f>SUM('No1.職員配置状況（記入例）'!E18:F20)*3.3</f>
        <v>165</v>
      </c>
      <c r="F38" s="984"/>
      <c r="G38" s="986"/>
      <c r="H38" s="403" t="str">
        <f>IF(C12&gt;=(E37+E39),"ＯＫ","面積不足")</f>
        <v>ＯＫ</v>
      </c>
    </row>
    <row r="39" spans="1:8" ht="20.25" customHeight="1">
      <c r="A39" s="396"/>
      <c r="B39" s="991" t="s">
        <v>320</v>
      </c>
      <c r="C39" s="880"/>
      <c r="D39" s="880"/>
      <c r="E39" s="359">
        <f>'No1.職員配置状況（記入例）'!F17*3.3</f>
        <v>19.799999999999997</v>
      </c>
      <c r="F39" s="360">
        <f>E39</f>
        <v>19.799999999999997</v>
      </c>
      <c r="G39" s="873"/>
      <c r="H39" s="346" t="s">
        <v>313</v>
      </c>
    </row>
    <row r="40" spans="1:8" ht="20.25" customHeight="1" thickBot="1">
      <c r="A40" s="396"/>
      <c r="B40" s="992" t="s">
        <v>321</v>
      </c>
      <c r="C40" s="882"/>
      <c r="D40" s="882"/>
      <c r="E40" s="883"/>
      <c r="F40" s="351">
        <f>F39+F36</f>
        <v>419.8</v>
      </c>
      <c r="G40" s="874"/>
      <c r="H40" s="352" t="str">
        <f>IF(C17&gt;=(E38+E39),"ＯＫ","面積不足")</f>
        <v>ＯＫ</v>
      </c>
    </row>
    <row r="41" spans="1:8" ht="15.75" customHeight="1">
      <c r="B41" s="383"/>
      <c r="C41" s="230"/>
      <c r="D41" s="230"/>
      <c r="E41" s="230"/>
      <c r="F41" s="230"/>
      <c r="G41" s="228"/>
      <c r="H41" s="228"/>
    </row>
  </sheetData>
  <mergeCells count="58">
    <mergeCell ref="A1:F1"/>
    <mergeCell ref="G1:H1"/>
    <mergeCell ref="G2:H2"/>
    <mergeCell ref="C3:D3"/>
    <mergeCell ref="E3:F3"/>
    <mergeCell ref="G3:H3"/>
    <mergeCell ref="C4:D4"/>
    <mergeCell ref="E4:F4"/>
    <mergeCell ref="G4:H4"/>
    <mergeCell ref="B6:H6"/>
    <mergeCell ref="B7:B9"/>
    <mergeCell ref="C7:F7"/>
    <mergeCell ref="E8:F8"/>
    <mergeCell ref="G8:G9"/>
    <mergeCell ref="H8:H9"/>
    <mergeCell ref="B10:H10"/>
    <mergeCell ref="B11:B15"/>
    <mergeCell ref="E11:H11"/>
    <mergeCell ref="C13:D13"/>
    <mergeCell ref="E13:E14"/>
    <mergeCell ref="F13:F14"/>
    <mergeCell ref="G13:G15"/>
    <mergeCell ref="H13:H15"/>
    <mergeCell ref="E15:F15"/>
    <mergeCell ref="B16:B18"/>
    <mergeCell ref="C16:D16"/>
    <mergeCell ref="E16:H16"/>
    <mergeCell ref="C17:D18"/>
    <mergeCell ref="E17:F17"/>
    <mergeCell ref="E18:F18"/>
    <mergeCell ref="B24:C24"/>
    <mergeCell ref="E24:E25"/>
    <mergeCell ref="F24:F25"/>
    <mergeCell ref="G24:G25"/>
    <mergeCell ref="H24:H25"/>
    <mergeCell ref="B25:C25"/>
    <mergeCell ref="B20:H20"/>
    <mergeCell ref="B21:C21"/>
    <mergeCell ref="D21:H21"/>
    <mergeCell ref="B22:C22"/>
    <mergeCell ref="B23:C23"/>
    <mergeCell ref="B28:F28"/>
    <mergeCell ref="G28:H28"/>
    <mergeCell ref="C29:E29"/>
    <mergeCell ref="G29:G33"/>
    <mergeCell ref="B30:B32"/>
    <mergeCell ref="C30:E30"/>
    <mergeCell ref="C31:E31"/>
    <mergeCell ref="C32:E32"/>
    <mergeCell ref="B33:E33"/>
    <mergeCell ref="B35:F35"/>
    <mergeCell ref="G35:H35"/>
    <mergeCell ref="F36:F38"/>
    <mergeCell ref="G36:G40"/>
    <mergeCell ref="B37:D37"/>
    <mergeCell ref="B38:D38"/>
    <mergeCell ref="B39:D39"/>
    <mergeCell ref="B40:E40"/>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56" customWidth="1"/>
    <col min="2" max="2" width="12.125" style="56" customWidth="1"/>
    <col min="3" max="3" width="12.25" style="56" customWidth="1"/>
    <col min="4" max="4" width="17.625" style="56" customWidth="1"/>
    <col min="5" max="5" width="13.875" style="56" customWidth="1"/>
    <col min="6" max="6" width="10.75" style="56" customWidth="1"/>
    <col min="7" max="7" width="12.125" style="56" customWidth="1"/>
    <col min="8" max="8" width="18.25" style="57" customWidth="1"/>
    <col min="9" max="9" width="20" style="56" customWidth="1"/>
    <col min="10" max="16384" width="9" style="56"/>
  </cols>
  <sheetData>
    <row r="1" spans="1:26" s="58" customFormat="1" ht="18.75">
      <c r="A1" s="59" t="s">
        <v>119</v>
      </c>
      <c r="H1" s="89"/>
      <c r="I1" s="91" t="s">
        <v>159</v>
      </c>
    </row>
    <row r="2" spans="1:26" s="58" customFormat="1" ht="12" customHeight="1">
      <c r="A2" s="60"/>
      <c r="H2" s="89"/>
      <c r="I2" s="92"/>
    </row>
    <row r="3" spans="1:26" s="58" customFormat="1" ht="25.5" customHeight="1">
      <c r="A3" s="61" t="s">
        <v>1</v>
      </c>
      <c r="B3" s="1071" t="s">
        <v>103</v>
      </c>
      <c r="C3" s="1072"/>
      <c r="D3" s="524"/>
      <c r="E3" s="77" t="s">
        <v>152</v>
      </c>
      <c r="F3" s="1071" t="s">
        <v>103</v>
      </c>
      <c r="G3" s="1072"/>
      <c r="H3" s="524"/>
      <c r="I3" s="93"/>
      <c r="J3" s="1"/>
    </row>
    <row r="4" spans="1:26" s="58" customFormat="1" ht="17.25">
      <c r="A4" s="62"/>
      <c r="H4" s="89"/>
      <c r="I4" s="92"/>
    </row>
    <row r="5" spans="1:26" s="58" customFormat="1" ht="20.25" customHeight="1">
      <c r="A5" s="63" t="s">
        <v>90</v>
      </c>
      <c r="I5" s="94"/>
    </row>
    <row r="6" spans="1:26" s="58" customFormat="1" ht="17.25" customHeight="1">
      <c r="H6" s="89"/>
    </row>
    <row r="7" spans="1:26" s="58" customFormat="1" ht="36" customHeight="1">
      <c r="A7" s="64" t="s">
        <v>129</v>
      </c>
      <c r="B7" s="64" t="s">
        <v>84</v>
      </c>
      <c r="C7" s="64" t="s">
        <v>36</v>
      </c>
      <c r="D7" s="64" t="s">
        <v>5</v>
      </c>
      <c r="E7" s="64" t="s">
        <v>117</v>
      </c>
      <c r="F7" s="79" t="s">
        <v>16</v>
      </c>
      <c r="G7" s="79" t="s">
        <v>153</v>
      </c>
      <c r="H7" s="64" t="s">
        <v>56</v>
      </c>
      <c r="I7" s="64" t="s">
        <v>122</v>
      </c>
    </row>
    <row r="8" spans="1:26" ht="51.6" customHeight="1">
      <c r="A8" s="1074" t="s">
        <v>154</v>
      </c>
      <c r="B8" s="1074" t="s">
        <v>120</v>
      </c>
      <c r="C8" s="1077"/>
      <c r="D8" s="73" t="s">
        <v>27</v>
      </c>
      <c r="E8" s="73" t="s">
        <v>88</v>
      </c>
      <c r="F8" s="80"/>
      <c r="G8" s="85">
        <f>F8*1.65</f>
        <v>0</v>
      </c>
      <c r="H8" s="1080" t="str">
        <f>IF((G8+G9)&lt;=C8,"適合","最低基準に抵触")</f>
        <v>適合</v>
      </c>
      <c r="I8" s="95"/>
      <c r="J8" s="58" t="s">
        <v>127</v>
      </c>
      <c r="K8" s="58"/>
      <c r="L8" s="58"/>
      <c r="M8" s="58"/>
      <c r="N8" s="58"/>
      <c r="O8" s="58"/>
      <c r="P8" s="58"/>
      <c r="Q8" s="58"/>
      <c r="R8" s="58"/>
      <c r="S8" s="58"/>
      <c r="T8" s="58"/>
      <c r="U8" s="58"/>
      <c r="V8" s="58"/>
      <c r="W8" s="58"/>
      <c r="X8" s="58"/>
      <c r="Y8" s="58"/>
      <c r="Z8" s="58"/>
    </row>
    <row r="9" spans="1:26" ht="51.6" customHeight="1">
      <c r="A9" s="1075"/>
      <c r="B9" s="1075"/>
      <c r="C9" s="1078"/>
      <c r="D9" s="74" t="s">
        <v>155</v>
      </c>
      <c r="E9" s="76" t="s">
        <v>156</v>
      </c>
      <c r="F9" s="81"/>
      <c r="G9" s="86">
        <f>F9*3.3</f>
        <v>0</v>
      </c>
      <c r="H9" s="1081"/>
      <c r="I9" s="96"/>
      <c r="J9" s="58"/>
      <c r="K9" s="58"/>
      <c r="L9" s="58"/>
      <c r="M9" s="58"/>
      <c r="N9" s="58"/>
      <c r="O9" s="58"/>
      <c r="P9" s="58"/>
      <c r="Q9" s="58"/>
      <c r="R9" s="58"/>
      <c r="S9" s="58"/>
      <c r="T9" s="58"/>
      <c r="U9" s="58"/>
      <c r="V9" s="58"/>
      <c r="W9" s="58"/>
      <c r="X9" s="58"/>
      <c r="Y9" s="58"/>
      <c r="Z9" s="58"/>
    </row>
    <row r="10" spans="1:26" ht="25.5" customHeight="1">
      <c r="A10" s="1075"/>
      <c r="B10" s="1076"/>
      <c r="C10" s="1079"/>
      <c r="D10" s="74" t="s">
        <v>12</v>
      </c>
      <c r="E10" s="76"/>
      <c r="F10" s="82">
        <f>F8+F9</f>
        <v>0</v>
      </c>
      <c r="G10" s="86">
        <f>G8+G9</f>
        <v>0</v>
      </c>
      <c r="H10" s="1082"/>
      <c r="I10" s="97"/>
      <c r="J10" s="58"/>
      <c r="K10" s="58"/>
      <c r="L10" s="58"/>
      <c r="M10" s="58"/>
      <c r="N10" s="58"/>
      <c r="O10" s="58"/>
      <c r="P10" s="58"/>
      <c r="Q10" s="58"/>
      <c r="R10" s="58"/>
      <c r="S10" s="58"/>
      <c r="T10" s="58"/>
      <c r="U10" s="58"/>
      <c r="V10" s="58"/>
      <c r="W10" s="58"/>
      <c r="X10" s="58"/>
      <c r="Y10" s="58"/>
      <c r="Z10" s="58"/>
    </row>
    <row r="11" spans="1:26" ht="51" customHeight="1">
      <c r="A11" s="1075"/>
      <c r="B11" s="68" t="s">
        <v>121</v>
      </c>
      <c r="C11" s="71"/>
      <c r="D11" s="75" t="s">
        <v>155</v>
      </c>
      <c r="E11" s="78" t="s">
        <v>156</v>
      </c>
      <c r="F11" s="83"/>
      <c r="G11" s="87">
        <f>F11*3.3</f>
        <v>0</v>
      </c>
      <c r="H11" s="90" t="str">
        <f>IF(G11&lt;=C11,"適合","最低基準に抵触")</f>
        <v>適合</v>
      </c>
      <c r="I11" s="98"/>
      <c r="J11" s="58"/>
      <c r="K11" s="58"/>
      <c r="L11" s="58"/>
      <c r="M11" s="58"/>
      <c r="N11" s="58"/>
      <c r="O11" s="58"/>
      <c r="P11" s="58"/>
      <c r="Q11" s="58"/>
      <c r="R11" s="58"/>
      <c r="S11" s="58"/>
      <c r="T11" s="58"/>
      <c r="U11" s="58"/>
      <c r="V11" s="58"/>
      <c r="W11" s="58"/>
      <c r="X11" s="58"/>
      <c r="Y11" s="58"/>
      <c r="Z11" s="58"/>
    </row>
    <row r="12" spans="1:26" ht="20.25" customHeight="1">
      <c r="A12" s="65" t="s">
        <v>12</v>
      </c>
      <c r="B12" s="65"/>
      <c r="C12" s="72">
        <f>C8+C11</f>
        <v>0</v>
      </c>
      <c r="D12" s="76"/>
      <c r="E12" s="76"/>
      <c r="F12" s="84">
        <f>F10+F11</f>
        <v>0</v>
      </c>
      <c r="G12" s="88">
        <f>G10+G11</f>
        <v>0</v>
      </c>
      <c r="H12" s="65"/>
      <c r="I12" s="99"/>
      <c r="J12" s="58"/>
      <c r="K12" s="58"/>
      <c r="L12" s="58"/>
      <c r="M12" s="58"/>
      <c r="N12" s="58"/>
      <c r="O12" s="58"/>
      <c r="P12" s="58"/>
      <c r="Q12" s="58"/>
      <c r="R12" s="58"/>
      <c r="S12" s="58"/>
      <c r="T12" s="58"/>
      <c r="U12" s="58"/>
      <c r="V12" s="58"/>
      <c r="W12" s="58"/>
      <c r="X12" s="58"/>
      <c r="Y12" s="58"/>
      <c r="Z12" s="58"/>
    </row>
    <row r="13" spans="1:26" ht="15" customHeight="1">
      <c r="A13" s="58"/>
      <c r="B13" s="58"/>
      <c r="C13" s="58"/>
      <c r="D13" s="58"/>
      <c r="E13" s="58"/>
      <c r="F13" s="58"/>
      <c r="G13" s="58"/>
      <c r="H13" s="89"/>
      <c r="I13" s="58"/>
      <c r="J13" s="58"/>
      <c r="K13" s="58"/>
      <c r="L13" s="58"/>
      <c r="M13" s="58"/>
      <c r="N13" s="58"/>
      <c r="O13" s="58"/>
      <c r="P13" s="58"/>
      <c r="Q13" s="58"/>
      <c r="R13" s="58"/>
      <c r="S13" s="58"/>
      <c r="T13" s="58"/>
      <c r="U13" s="58"/>
      <c r="V13" s="58"/>
      <c r="W13" s="58"/>
      <c r="X13" s="58"/>
      <c r="Y13" s="58"/>
      <c r="Z13" s="58"/>
    </row>
    <row r="14" spans="1:26" ht="20.45" customHeight="1">
      <c r="A14" s="66" t="s">
        <v>157</v>
      </c>
      <c r="B14" s="12"/>
      <c r="C14" s="12"/>
      <c r="D14" s="12"/>
      <c r="E14" s="12"/>
      <c r="F14" s="12"/>
      <c r="G14" s="12"/>
      <c r="H14" s="12"/>
      <c r="I14" s="12"/>
      <c r="J14" s="58"/>
      <c r="K14" s="58"/>
      <c r="L14" s="58"/>
      <c r="M14" s="58"/>
      <c r="N14" s="58"/>
      <c r="O14" s="58"/>
      <c r="P14" s="58"/>
      <c r="Q14" s="58"/>
      <c r="R14" s="58"/>
      <c r="S14" s="58"/>
      <c r="T14" s="58"/>
      <c r="U14" s="58"/>
      <c r="V14" s="58"/>
      <c r="W14" s="58"/>
      <c r="X14" s="58"/>
      <c r="Y14" s="58"/>
      <c r="Z14" s="58"/>
    </row>
    <row r="15" spans="1:26" ht="20.100000000000001" customHeight="1">
      <c r="A15" s="67" t="s">
        <v>118</v>
      </c>
      <c r="B15" s="69"/>
      <c r="C15" s="69"/>
      <c r="D15" s="69"/>
      <c r="E15" s="69"/>
      <c r="F15" s="69"/>
      <c r="G15" s="69"/>
      <c r="H15" s="69"/>
      <c r="I15" s="69"/>
      <c r="J15" s="58"/>
      <c r="K15" s="58"/>
      <c r="L15" s="58"/>
      <c r="M15" s="58"/>
      <c r="N15" s="58"/>
      <c r="O15" s="58"/>
      <c r="P15" s="58"/>
      <c r="Q15" s="58"/>
      <c r="R15" s="58"/>
      <c r="S15" s="58"/>
      <c r="T15" s="58"/>
      <c r="U15" s="58"/>
      <c r="V15" s="58"/>
      <c r="W15" s="58"/>
      <c r="X15" s="58"/>
      <c r="Y15" s="58"/>
      <c r="Z15" s="58"/>
    </row>
    <row r="16" spans="1:26" ht="20.100000000000001" customHeight="1">
      <c r="A16" s="66" t="s">
        <v>158</v>
      </c>
      <c r="B16" s="70"/>
      <c r="C16" s="70"/>
      <c r="D16" s="70"/>
      <c r="E16" s="70"/>
      <c r="F16" s="70"/>
      <c r="G16" s="70"/>
      <c r="H16" s="89"/>
      <c r="I16" s="70"/>
      <c r="J16" s="58"/>
      <c r="K16" s="58"/>
      <c r="L16" s="58"/>
      <c r="M16" s="58"/>
      <c r="N16" s="58"/>
      <c r="O16" s="58"/>
      <c r="P16" s="58"/>
      <c r="Q16" s="58"/>
      <c r="R16" s="58"/>
      <c r="S16" s="58"/>
      <c r="T16" s="58"/>
      <c r="U16" s="58"/>
      <c r="V16" s="58"/>
      <c r="W16" s="58"/>
      <c r="X16" s="58"/>
      <c r="Y16" s="58"/>
      <c r="Z16" s="58"/>
    </row>
    <row r="17" spans="1:26" ht="39.950000000000003" customHeight="1">
      <c r="A17" s="1073" t="s">
        <v>74</v>
      </c>
      <c r="B17" s="1073"/>
      <c r="C17" s="1073"/>
      <c r="D17" s="1073"/>
      <c r="E17" s="1073"/>
      <c r="F17" s="1073"/>
      <c r="G17" s="1073"/>
      <c r="H17" s="1073"/>
      <c r="I17" s="1073"/>
      <c r="J17" s="58"/>
      <c r="K17" s="58"/>
      <c r="L17" s="58"/>
      <c r="M17" s="58"/>
      <c r="N17" s="58"/>
      <c r="O17" s="58"/>
      <c r="P17" s="58"/>
      <c r="Q17" s="58"/>
      <c r="R17" s="58"/>
      <c r="S17" s="58"/>
      <c r="T17" s="58"/>
      <c r="U17" s="58"/>
      <c r="V17" s="58"/>
      <c r="W17" s="58"/>
      <c r="X17" s="58"/>
      <c r="Y17" s="58"/>
      <c r="Z17" s="58"/>
    </row>
    <row r="18" spans="1:26" s="58" customFormat="1" ht="20.100000000000001" customHeight="1">
      <c r="H18" s="89"/>
    </row>
    <row r="19" spans="1:26" s="58" customFormat="1" ht="20.100000000000001" customHeight="1">
      <c r="H19" s="89"/>
    </row>
    <row r="20" spans="1:26" s="58" customFormat="1" ht="20.100000000000001" customHeight="1">
      <c r="H20" s="89"/>
    </row>
    <row r="21" spans="1:26" s="58" customFormat="1" ht="39.950000000000003" customHeight="1">
      <c r="H21" s="89"/>
    </row>
    <row r="22" spans="1:26" s="58" customFormat="1">
      <c r="H22" s="89"/>
    </row>
    <row r="23" spans="1:26" s="58" customFormat="1">
      <c r="H23" s="89"/>
    </row>
    <row r="24" spans="1:26" s="58" customFormat="1">
      <c r="H24" s="89"/>
    </row>
    <row r="25" spans="1:26" s="58" customFormat="1">
      <c r="H25" s="89"/>
    </row>
    <row r="26" spans="1:26" s="58" customFormat="1">
      <c r="H26" s="89"/>
    </row>
    <row r="27" spans="1:26" s="58" customFormat="1">
      <c r="H27" s="89"/>
    </row>
    <row r="28" spans="1:26" s="58" customFormat="1">
      <c r="H28" s="89"/>
    </row>
    <row r="29" spans="1:26" s="58" customFormat="1">
      <c r="H29" s="89"/>
    </row>
    <row r="30" spans="1:26" s="58" customFormat="1">
      <c r="H30" s="89"/>
    </row>
    <row r="31" spans="1:26" s="58" customFormat="1">
      <c r="H31" s="89"/>
    </row>
    <row r="32" spans="1:26" s="58" customFormat="1">
      <c r="H32" s="89"/>
    </row>
    <row r="33" spans="8:8" s="58" customFormat="1">
      <c r="H33" s="89"/>
    </row>
    <row r="34" spans="8:8" s="58" customFormat="1">
      <c r="H34" s="89"/>
    </row>
    <row r="35" spans="8:8" s="58" customFormat="1">
      <c r="H35" s="89"/>
    </row>
    <row r="36" spans="8:8" s="58" customFormat="1">
      <c r="H36" s="89"/>
    </row>
    <row r="37" spans="8:8" s="58" customFormat="1">
      <c r="H37" s="89"/>
    </row>
    <row r="38" spans="8:8" s="58" customFormat="1">
      <c r="H38" s="89"/>
    </row>
    <row r="39" spans="8:8" s="58" customFormat="1">
      <c r="H39" s="89"/>
    </row>
    <row r="40" spans="8:8" s="58" customFormat="1">
      <c r="H40" s="89"/>
    </row>
    <row r="41" spans="8:8" s="58" customFormat="1">
      <c r="H41" s="89"/>
    </row>
    <row r="42" spans="8:8" s="58" customFormat="1">
      <c r="H42" s="89"/>
    </row>
    <row r="43" spans="8:8" s="58" customFormat="1">
      <c r="H43" s="89"/>
    </row>
    <row r="44" spans="8:8" s="58" customFormat="1">
      <c r="H44" s="89"/>
    </row>
    <row r="45" spans="8:8" s="58" customFormat="1">
      <c r="H45" s="89"/>
    </row>
    <row r="46" spans="8:8" s="58" customFormat="1">
      <c r="H46" s="89"/>
    </row>
    <row r="47" spans="8:8" s="58" customFormat="1">
      <c r="H47" s="89"/>
    </row>
    <row r="48" spans="8:8" s="58" customFormat="1">
      <c r="H48" s="89"/>
    </row>
    <row r="49" spans="8:8" s="58" customFormat="1">
      <c r="H49" s="89"/>
    </row>
    <row r="50" spans="8:8" s="58" customFormat="1">
      <c r="H50" s="89"/>
    </row>
    <row r="51" spans="8:8" s="58" customFormat="1">
      <c r="H51" s="89"/>
    </row>
    <row r="52" spans="8:8" s="58" customFormat="1">
      <c r="H52" s="89"/>
    </row>
    <row r="53" spans="8:8" s="58" customFormat="1">
      <c r="H53" s="89"/>
    </row>
    <row r="54" spans="8:8" s="58" customFormat="1">
      <c r="H54" s="89"/>
    </row>
    <row r="55" spans="8:8" s="58" customFormat="1">
      <c r="H55" s="89"/>
    </row>
    <row r="56" spans="8:8" s="58" customFormat="1">
      <c r="H56" s="89"/>
    </row>
    <row r="57" spans="8:8" s="58" customFormat="1">
      <c r="H57" s="89"/>
    </row>
    <row r="58" spans="8:8" s="58" customFormat="1">
      <c r="H58" s="89"/>
    </row>
    <row r="59" spans="8:8" s="58" customFormat="1">
      <c r="H59" s="89"/>
    </row>
    <row r="60" spans="8:8" s="58" customFormat="1">
      <c r="H60" s="89"/>
    </row>
    <row r="61" spans="8:8" s="58" customFormat="1">
      <c r="H61" s="89"/>
    </row>
    <row r="62" spans="8:8" s="58" customFormat="1">
      <c r="H62" s="89"/>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56" customWidth="1"/>
    <col min="2" max="2" width="3.625" style="56" customWidth="1"/>
    <col min="3" max="3" width="14.375" style="56" customWidth="1"/>
    <col min="4" max="4" width="7.625" style="56" customWidth="1"/>
    <col min="5" max="6" width="8.125" style="56" customWidth="1"/>
    <col min="7" max="7" width="10.75" style="56" customWidth="1"/>
    <col min="8" max="8" width="11.5" style="56" customWidth="1"/>
    <col min="9" max="12" width="4.625" style="56" customWidth="1"/>
    <col min="13" max="16384" width="9" style="56"/>
  </cols>
  <sheetData>
    <row r="1" spans="1:13" ht="22.7" customHeight="1">
      <c r="A1" s="103" t="s">
        <v>89</v>
      </c>
      <c r="B1" s="103"/>
      <c r="C1" s="103"/>
      <c r="D1" s="103"/>
      <c r="E1" s="103"/>
      <c r="F1" s="103"/>
      <c r="G1" s="103"/>
      <c r="H1" s="1118" t="str">
        <f>'1'!H1</f>
        <v>【幼稚園／令和６年度】</v>
      </c>
      <c r="I1" s="1119"/>
      <c r="J1" s="1119"/>
      <c r="K1" s="1119"/>
      <c r="L1" s="1119"/>
    </row>
    <row r="2" spans="1:13" ht="22.7" customHeight="1">
      <c r="A2" s="104"/>
      <c r="B2" s="104"/>
      <c r="C2" s="104"/>
      <c r="D2" s="104"/>
      <c r="E2" s="104"/>
      <c r="F2" s="104"/>
      <c r="G2" s="104"/>
      <c r="H2" s="104"/>
      <c r="I2" s="104"/>
      <c r="J2" s="104"/>
      <c r="K2" s="160"/>
      <c r="L2" s="160"/>
    </row>
    <row r="3" spans="1:13" ht="22.7" customHeight="1">
      <c r="A3" s="104"/>
      <c r="B3" s="1120" t="s">
        <v>1</v>
      </c>
      <c r="C3" s="422"/>
      <c r="D3" s="1121" t="str">
        <f>IF('1'!F4="","",'1'!F4)</f>
        <v/>
      </c>
      <c r="E3" s="520"/>
      <c r="F3" s="521"/>
      <c r="G3" s="143" t="s">
        <v>113</v>
      </c>
      <c r="H3" s="1122" t="str">
        <f>IF('1'!F5="","",'1'!F5)</f>
        <v/>
      </c>
      <c r="I3" s="520"/>
      <c r="J3" s="521"/>
      <c r="K3" s="120"/>
      <c r="L3" s="120"/>
    </row>
    <row r="4" spans="1:13" ht="22.7" customHeight="1">
      <c r="A4" s="104"/>
      <c r="B4" s="110"/>
      <c r="C4" s="120"/>
      <c r="D4" s="110"/>
      <c r="E4" s="120"/>
      <c r="F4" s="120"/>
      <c r="G4" s="120"/>
      <c r="H4" s="120"/>
      <c r="I4" s="153"/>
      <c r="J4" s="153"/>
      <c r="K4" s="153"/>
      <c r="L4" s="153"/>
    </row>
    <row r="5" spans="1:13" ht="22.7" customHeight="1">
      <c r="A5" s="104"/>
      <c r="B5" s="111" t="s">
        <v>126</v>
      </c>
      <c r="C5" s="111"/>
      <c r="D5" s="111"/>
      <c r="E5" s="111"/>
      <c r="F5" s="111"/>
      <c r="G5" s="111"/>
      <c r="H5" s="111"/>
      <c r="I5" s="111"/>
      <c r="J5" s="111"/>
      <c r="K5" s="111"/>
      <c r="L5" s="162"/>
    </row>
    <row r="6" spans="1:13" ht="22.7" customHeight="1">
      <c r="A6" s="104"/>
      <c r="B6" s="110"/>
      <c r="C6" s="120"/>
      <c r="D6" s="110"/>
      <c r="E6" s="120"/>
      <c r="F6" s="120"/>
      <c r="G6" s="120"/>
      <c r="H6" s="120"/>
      <c r="I6" s="153"/>
      <c r="J6" s="153"/>
      <c r="K6" s="153"/>
      <c r="L6" s="153"/>
    </row>
    <row r="7" spans="1:13" ht="22.7" customHeight="1">
      <c r="A7" s="58"/>
      <c r="B7" s="1094" t="s">
        <v>35</v>
      </c>
      <c r="C7" s="1094"/>
      <c r="D7" s="1123" t="s">
        <v>17</v>
      </c>
      <c r="E7" s="1123"/>
      <c r="F7" s="1123" t="s">
        <v>91</v>
      </c>
      <c r="G7" s="1123"/>
      <c r="H7" s="1124" t="s">
        <v>12</v>
      </c>
      <c r="I7" s="1124"/>
      <c r="J7" s="58"/>
      <c r="K7" s="58"/>
      <c r="L7" s="58"/>
    </row>
    <row r="8" spans="1:13" s="100" customFormat="1" ht="22.7" customHeight="1">
      <c r="A8" s="105"/>
      <c r="B8" s="1094"/>
      <c r="C8" s="1094"/>
      <c r="D8" s="1112"/>
      <c r="E8" s="1112"/>
      <c r="F8" s="1112"/>
      <c r="G8" s="1112"/>
      <c r="H8" s="1113">
        <f>D8+F8</f>
        <v>0</v>
      </c>
      <c r="I8" s="1113"/>
      <c r="J8" s="105"/>
      <c r="K8" s="105"/>
      <c r="L8" s="105"/>
      <c r="M8" s="164" t="s">
        <v>127</v>
      </c>
    </row>
    <row r="9" spans="1:13" s="101" customFormat="1" ht="22.7" customHeight="1">
      <c r="A9" s="106"/>
      <c r="B9" s="112"/>
      <c r="C9" s="112"/>
      <c r="D9" s="112"/>
      <c r="E9" s="112"/>
      <c r="F9" s="123"/>
      <c r="G9" s="123"/>
      <c r="H9" s="149"/>
      <c r="I9" s="149"/>
      <c r="J9" s="149"/>
      <c r="K9" s="161"/>
      <c r="L9" s="161"/>
    </row>
    <row r="10" spans="1:13" ht="22.7" customHeight="1">
      <c r="A10" s="58"/>
      <c r="B10" s="1114" t="s">
        <v>124</v>
      </c>
      <c r="C10" s="1115"/>
      <c r="D10" s="1115"/>
      <c r="E10" s="1115"/>
      <c r="F10" s="1115"/>
      <c r="G10" s="1115"/>
      <c r="H10" s="1116"/>
      <c r="I10" s="154"/>
      <c r="J10" s="154"/>
      <c r="K10" s="154"/>
      <c r="L10" s="58"/>
    </row>
    <row r="11" spans="1:13" s="100" customFormat="1" ht="22.7" customHeight="1">
      <c r="A11" s="105"/>
      <c r="B11" s="1095" t="s">
        <v>93</v>
      </c>
      <c r="C11" s="1095"/>
      <c r="D11" s="1095"/>
      <c r="E11" s="1117" t="s">
        <v>76</v>
      </c>
      <c r="F11" s="1098"/>
      <c r="G11" s="1096" t="s">
        <v>94</v>
      </c>
      <c r="H11" s="1098" t="s">
        <v>95</v>
      </c>
      <c r="I11" s="155"/>
      <c r="J11" s="159"/>
      <c r="K11" s="105"/>
      <c r="L11" s="105"/>
    </row>
    <row r="12" spans="1:13" ht="22.7" customHeight="1">
      <c r="A12" s="58"/>
      <c r="B12" s="1095"/>
      <c r="C12" s="1095"/>
      <c r="D12" s="1095"/>
      <c r="E12" s="133" t="s">
        <v>17</v>
      </c>
      <c r="F12" s="133" t="s">
        <v>91</v>
      </c>
      <c r="G12" s="1097"/>
      <c r="H12" s="1099"/>
      <c r="I12" s="112"/>
      <c r="J12" s="58"/>
      <c r="K12" s="58"/>
      <c r="L12" s="58"/>
    </row>
    <row r="13" spans="1:13" ht="22.7" customHeight="1">
      <c r="A13" s="58"/>
      <c r="B13" s="1100" t="s">
        <v>114</v>
      </c>
      <c r="C13" s="121" t="s">
        <v>47</v>
      </c>
      <c r="D13" s="129">
        <v>3</v>
      </c>
      <c r="E13" s="134"/>
      <c r="F13" s="140"/>
      <c r="G13" s="144"/>
      <c r="H13" s="150">
        <f>ROUNDDOWN(F13/D13,1)</f>
        <v>0</v>
      </c>
      <c r="I13" s="156"/>
      <c r="J13" s="58"/>
      <c r="K13" s="58"/>
      <c r="L13" s="58"/>
    </row>
    <row r="14" spans="1:13" ht="22.7" customHeight="1">
      <c r="A14" s="58"/>
      <c r="B14" s="1101"/>
      <c r="C14" s="121" t="s">
        <v>96</v>
      </c>
      <c r="D14" s="129">
        <v>6</v>
      </c>
      <c r="E14" s="134"/>
      <c r="F14" s="141"/>
      <c r="G14" s="144"/>
      <c r="H14" s="151">
        <f>ROUNDDOWN(F14/D14,1)</f>
        <v>0</v>
      </c>
      <c r="I14" s="156"/>
      <c r="J14" s="58"/>
      <c r="K14" s="58"/>
      <c r="L14" s="58"/>
    </row>
    <row r="15" spans="1:13" ht="22.7" customHeight="1">
      <c r="A15" s="58"/>
      <c r="B15" s="1101"/>
      <c r="C15" s="121" t="s">
        <v>97</v>
      </c>
      <c r="D15" s="129">
        <v>6</v>
      </c>
      <c r="E15" s="135"/>
      <c r="F15" s="141"/>
      <c r="G15" s="144"/>
      <c r="H15" s="150">
        <f>ROUNDDOWN((E15+F15)/D15,1)</f>
        <v>0</v>
      </c>
      <c r="I15" s="156"/>
      <c r="J15" s="58"/>
      <c r="K15" s="58"/>
      <c r="L15" s="58"/>
    </row>
    <row r="16" spans="1:13" ht="22.7" customHeight="1">
      <c r="A16" s="58"/>
      <c r="B16" s="1101"/>
      <c r="C16" s="121" t="s">
        <v>98</v>
      </c>
      <c r="D16" s="129">
        <v>20</v>
      </c>
      <c r="E16" s="136"/>
      <c r="F16" s="141"/>
      <c r="G16" s="145"/>
      <c r="H16" s="150">
        <f>ROUNDDOWN((E16+F16)/D16,1)</f>
        <v>0</v>
      </c>
      <c r="I16" s="157" t="s">
        <v>99</v>
      </c>
      <c r="J16" s="157"/>
      <c r="K16" s="157"/>
      <c r="L16" s="157"/>
    </row>
    <row r="17" spans="1:12" ht="22.7" customHeight="1">
      <c r="A17" s="58"/>
      <c r="B17" s="1101"/>
      <c r="C17" s="122" t="s">
        <v>100</v>
      </c>
      <c r="D17" s="130">
        <v>30</v>
      </c>
      <c r="E17" s="136"/>
      <c r="F17" s="141"/>
      <c r="G17" s="145"/>
      <c r="H17" s="151">
        <f>ROUNDDOWN((E17+F17)/D17,1)</f>
        <v>0</v>
      </c>
      <c r="I17" s="157"/>
      <c r="J17" s="157"/>
      <c r="K17" s="157"/>
      <c r="L17" s="157"/>
    </row>
    <row r="18" spans="1:12" ht="22.7" customHeight="1">
      <c r="A18" s="58"/>
      <c r="B18" s="1102"/>
      <c r="C18" s="121" t="s">
        <v>101</v>
      </c>
      <c r="D18" s="129">
        <v>30</v>
      </c>
      <c r="E18" s="137"/>
      <c r="F18" s="142"/>
      <c r="G18" s="145"/>
      <c r="H18" s="151">
        <f>ROUNDDOWN((E18+F18)/D18,1)</f>
        <v>0</v>
      </c>
      <c r="I18" s="158">
        <f>SUM(H13:H18)</f>
        <v>0</v>
      </c>
      <c r="J18" s="157"/>
      <c r="K18" s="157"/>
      <c r="L18" s="157"/>
    </row>
    <row r="19" spans="1:12" ht="22.7" customHeight="1">
      <c r="A19" s="58"/>
      <c r="B19" s="1105" t="s">
        <v>125</v>
      </c>
      <c r="C19" s="1106"/>
      <c r="D19" s="1107"/>
      <c r="E19" s="138">
        <f>SUM(E15:E18)</f>
        <v>0</v>
      </c>
      <c r="F19" s="138">
        <f>SUM(F13:F18)</f>
        <v>0</v>
      </c>
      <c r="G19" s="146">
        <f>SUM(G16:G18)</f>
        <v>0</v>
      </c>
      <c r="H19" s="1103" t="s">
        <v>80</v>
      </c>
      <c r="I19" s="157"/>
      <c r="J19" s="158"/>
      <c r="K19" s="157"/>
      <c r="L19" s="157"/>
    </row>
    <row r="20" spans="1:12" ht="22.7" customHeight="1">
      <c r="A20" s="58"/>
      <c r="B20" s="113"/>
      <c r="C20" s="124"/>
      <c r="D20" s="131"/>
      <c r="E20" s="1108" t="s">
        <v>25</v>
      </c>
      <c r="F20" s="1109"/>
      <c r="G20" s="147" t="s">
        <v>102</v>
      </c>
      <c r="H20" s="1104"/>
      <c r="I20" s="157"/>
      <c r="J20" s="157"/>
      <c r="K20" s="157"/>
      <c r="L20" s="157"/>
    </row>
    <row r="21" spans="1:12" ht="22.7" customHeight="1">
      <c r="A21" s="58"/>
      <c r="B21" s="114"/>
      <c r="C21" s="125"/>
      <c r="D21" s="132"/>
      <c r="E21" s="1110">
        <f>E19+F19</f>
        <v>0</v>
      </c>
      <c r="F21" s="1110"/>
      <c r="G21" s="148">
        <f>ROUNDUP((E21-F13-F14-F15)/35,0)</f>
        <v>0</v>
      </c>
      <c r="H21" s="152">
        <f>ROUNDUP(SUM(H13:H18),0)</f>
        <v>0</v>
      </c>
      <c r="I21" s="157"/>
      <c r="J21" s="157"/>
      <c r="K21" s="157"/>
      <c r="L21" s="157"/>
    </row>
    <row r="22" spans="1:12" s="102" customFormat="1" ht="33.75" customHeight="1">
      <c r="A22" s="107"/>
      <c r="B22" s="1111" t="s">
        <v>116</v>
      </c>
      <c r="C22" s="1090"/>
      <c r="D22" s="1090"/>
      <c r="E22" s="1090"/>
      <c r="F22" s="1090"/>
      <c r="G22" s="1090"/>
      <c r="H22" s="1090"/>
      <c r="I22" s="1090"/>
      <c r="J22" s="1090"/>
      <c r="K22" s="1090"/>
      <c r="L22" s="1090"/>
    </row>
    <row r="23" spans="1:12" s="102" customFormat="1" ht="14.25" customHeight="1">
      <c r="A23" s="107"/>
      <c r="B23" s="115"/>
      <c r="C23" s="119"/>
      <c r="D23" s="119"/>
      <c r="E23" s="119"/>
      <c r="F23" s="119"/>
      <c r="G23" s="119"/>
      <c r="H23" s="119"/>
      <c r="I23" s="119"/>
      <c r="J23" s="119"/>
      <c r="K23" s="119"/>
      <c r="L23" s="119"/>
    </row>
    <row r="24" spans="1:12" s="102" customFormat="1" ht="17.25" customHeight="1">
      <c r="A24" s="108"/>
      <c r="B24" s="116" t="s">
        <v>106</v>
      </c>
      <c r="C24" s="126"/>
      <c r="D24" s="126"/>
      <c r="E24" s="139"/>
      <c r="F24" s="139"/>
      <c r="G24" s="139"/>
      <c r="H24" s="139"/>
      <c r="I24" s="139"/>
      <c r="J24" s="139"/>
      <c r="K24" s="139"/>
      <c r="L24" s="163"/>
    </row>
    <row r="25" spans="1:12" ht="30.75" customHeight="1">
      <c r="A25" s="109"/>
      <c r="B25" s="1089" t="s">
        <v>115</v>
      </c>
      <c r="C25" s="1090"/>
      <c r="D25" s="1090"/>
      <c r="E25" s="1090"/>
      <c r="F25" s="1090"/>
      <c r="G25" s="1090"/>
      <c r="H25" s="1090"/>
      <c r="I25" s="1090"/>
      <c r="J25" s="1090"/>
      <c r="K25" s="1090"/>
      <c r="L25" s="1090"/>
    </row>
    <row r="26" spans="1:12">
      <c r="A26" s="109"/>
      <c r="B26" s="117"/>
      <c r="C26" s="117"/>
      <c r="D26" s="117"/>
      <c r="E26" s="117"/>
      <c r="F26" s="117"/>
      <c r="G26" s="117"/>
      <c r="H26" s="117"/>
      <c r="I26" s="117"/>
      <c r="J26" s="117"/>
      <c r="K26" s="117"/>
      <c r="L26" s="117"/>
    </row>
    <row r="27" spans="1:12" ht="19.5" customHeight="1">
      <c r="A27" s="109"/>
      <c r="B27" s="1091" t="s">
        <v>0</v>
      </c>
      <c r="C27" s="1092"/>
      <c r="D27" s="1092"/>
      <c r="E27" s="1092"/>
      <c r="F27" s="1092"/>
      <c r="G27" s="1092"/>
      <c r="H27" s="1092"/>
      <c r="I27" s="1092"/>
      <c r="J27" s="1092"/>
      <c r="K27" s="1092"/>
      <c r="L27" s="1093"/>
    </row>
    <row r="28" spans="1:12" ht="13.7" customHeight="1">
      <c r="A28" s="109"/>
      <c r="B28" s="118"/>
      <c r="C28" s="127"/>
      <c r="D28" s="109"/>
      <c r="E28" s="109"/>
      <c r="F28" s="109"/>
      <c r="G28" s="109"/>
      <c r="H28" s="109"/>
      <c r="I28" s="109"/>
      <c r="J28" s="109"/>
      <c r="K28" s="109"/>
      <c r="L28" s="109"/>
    </row>
    <row r="29" spans="1:12" ht="18" customHeight="1">
      <c r="A29" s="109"/>
      <c r="B29" s="1083" t="s">
        <v>92</v>
      </c>
      <c r="C29" s="1084"/>
      <c r="D29" s="1084"/>
      <c r="E29" s="1084"/>
      <c r="F29" s="1084"/>
      <c r="G29" s="1084"/>
      <c r="H29" s="1084"/>
      <c r="I29" s="1084"/>
      <c r="J29" s="1084"/>
      <c r="K29" s="1084"/>
      <c r="L29" s="1085"/>
    </row>
    <row r="30" spans="1:12" ht="18" customHeight="1">
      <c r="A30" s="109"/>
      <c r="B30" s="1086"/>
      <c r="C30" s="1087"/>
      <c r="D30" s="1087"/>
      <c r="E30" s="1087"/>
      <c r="F30" s="1087"/>
      <c r="G30" s="1087"/>
      <c r="H30" s="1087"/>
      <c r="I30" s="1087"/>
      <c r="J30" s="1087"/>
      <c r="K30" s="1087"/>
      <c r="L30" s="1088"/>
    </row>
    <row r="31" spans="1:12" ht="13.7" customHeight="1">
      <c r="A31" s="109"/>
      <c r="B31" s="117"/>
      <c r="C31" s="117"/>
      <c r="D31" s="117"/>
      <c r="E31" s="117"/>
      <c r="F31" s="117"/>
      <c r="G31" s="117"/>
      <c r="H31" s="117"/>
      <c r="I31" s="117"/>
      <c r="J31" s="117"/>
      <c r="K31" s="117"/>
      <c r="L31" s="117"/>
    </row>
    <row r="32" spans="1:12" ht="18.75" customHeight="1">
      <c r="A32" s="109"/>
      <c r="B32" s="1083" t="s">
        <v>107</v>
      </c>
      <c r="C32" s="1084"/>
      <c r="D32" s="1084"/>
      <c r="E32" s="1084"/>
      <c r="F32" s="1084"/>
      <c r="G32" s="1084"/>
      <c r="H32" s="1084"/>
      <c r="I32" s="1084"/>
      <c r="J32" s="1084"/>
      <c r="K32" s="1084"/>
      <c r="L32" s="1085"/>
    </row>
    <row r="33" spans="1:12" ht="18.75" customHeight="1">
      <c r="A33" s="109"/>
      <c r="B33" s="1086"/>
      <c r="C33" s="1087"/>
      <c r="D33" s="1087"/>
      <c r="E33" s="1087"/>
      <c r="F33" s="1087"/>
      <c r="G33" s="1087"/>
      <c r="H33" s="1087"/>
      <c r="I33" s="1087"/>
      <c r="J33" s="1087"/>
      <c r="K33" s="1087"/>
      <c r="L33" s="1088"/>
    </row>
    <row r="34" spans="1:12" ht="13.7" customHeight="1">
      <c r="A34" s="109"/>
      <c r="B34" s="117"/>
      <c r="C34" s="117"/>
      <c r="D34" s="117"/>
      <c r="E34" s="117"/>
      <c r="F34" s="117"/>
      <c r="G34" s="117"/>
      <c r="H34" s="117"/>
      <c r="I34" s="117"/>
      <c r="J34" s="117"/>
      <c r="K34" s="117"/>
      <c r="L34" s="117"/>
    </row>
    <row r="35" spans="1:12">
      <c r="A35" s="109"/>
      <c r="B35" s="1089" t="s">
        <v>28</v>
      </c>
      <c r="C35" s="1090"/>
      <c r="D35" s="1090"/>
      <c r="E35" s="1090"/>
      <c r="F35" s="1090"/>
      <c r="G35" s="1090"/>
      <c r="H35" s="1090"/>
      <c r="I35" s="1090"/>
      <c r="J35" s="1090"/>
      <c r="K35" s="1090"/>
      <c r="L35" s="1090"/>
    </row>
    <row r="36" spans="1:12">
      <c r="A36" s="109"/>
      <c r="B36" s="1090"/>
      <c r="C36" s="1090"/>
      <c r="D36" s="1090"/>
      <c r="E36" s="1090"/>
      <c r="F36" s="1090"/>
      <c r="G36" s="1090"/>
      <c r="H36" s="1090"/>
      <c r="I36" s="1090"/>
      <c r="J36" s="1090"/>
      <c r="K36" s="1090"/>
      <c r="L36" s="1090"/>
    </row>
    <row r="37" spans="1:12">
      <c r="A37" s="109"/>
      <c r="B37" s="109"/>
      <c r="C37" s="109"/>
      <c r="D37" s="109"/>
      <c r="E37" s="109"/>
      <c r="F37" s="109"/>
      <c r="G37" s="109"/>
      <c r="H37" s="109"/>
      <c r="I37" s="109"/>
      <c r="J37" s="109"/>
      <c r="K37" s="109"/>
      <c r="L37" s="109"/>
    </row>
    <row r="38" spans="1:12">
      <c r="C38" s="128"/>
    </row>
  </sheetData>
  <mergeCells count="27">
    <mergeCell ref="F8:G8"/>
    <mergeCell ref="H8:I8"/>
    <mergeCell ref="B10:H10"/>
    <mergeCell ref="E11:F11"/>
    <mergeCell ref="H1:L1"/>
    <mergeCell ref="B3:C3"/>
    <mergeCell ref="D3:F3"/>
    <mergeCell ref="H3:J3"/>
    <mergeCell ref="D7:E7"/>
    <mergeCell ref="F7:G7"/>
    <mergeCell ref="H7:I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2"/>
  <sheetViews>
    <sheetView showGridLines="0" view="pageBreakPreview" zoomScaleNormal="95" zoomScaleSheetLayoutView="100" workbookViewId="0">
      <selection activeCell="V7" sqref="V7"/>
    </sheetView>
  </sheetViews>
  <sheetFormatPr defaultColWidth="9" defaultRowHeight="23.1" customHeight="1"/>
  <cols>
    <col min="1" max="1" width="2.375" style="28" customWidth="1"/>
    <col min="2" max="32" width="4.625" style="28" customWidth="1"/>
    <col min="33" max="16384" width="9" style="28"/>
  </cols>
  <sheetData>
    <row r="1" spans="1:37" ht="23.25" customHeight="1">
      <c r="A1" s="28" t="s">
        <v>329</v>
      </c>
    </row>
    <row r="2" spans="1:37" ht="23.25" customHeight="1">
      <c r="B2" s="557" t="s">
        <v>5</v>
      </c>
      <c r="C2" s="557"/>
      <c r="D2" s="557"/>
      <c r="E2" s="557"/>
      <c r="F2" s="525" t="s">
        <v>31</v>
      </c>
      <c r="G2" s="526"/>
      <c r="H2" s="526"/>
      <c r="I2" s="526"/>
      <c r="J2" s="526"/>
      <c r="K2" s="526"/>
      <c r="L2" s="526"/>
      <c r="M2" s="526"/>
      <c r="N2" s="526"/>
      <c r="O2" s="525" t="s">
        <v>33</v>
      </c>
      <c r="P2" s="526"/>
      <c r="Q2" s="526"/>
      <c r="R2" s="526"/>
      <c r="S2" s="526"/>
      <c r="T2" s="526"/>
      <c r="U2" s="526"/>
      <c r="V2" s="526"/>
      <c r="W2" s="558"/>
    </row>
    <row r="3" spans="1:37" ht="23.25" customHeight="1">
      <c r="B3" s="559" t="s">
        <v>105</v>
      </c>
      <c r="C3" s="560"/>
      <c r="D3" s="560"/>
      <c r="E3" s="560"/>
      <c r="F3" s="561"/>
      <c r="G3" s="562"/>
      <c r="H3" s="562"/>
      <c r="I3" s="562"/>
      <c r="J3" s="30" t="s">
        <v>30</v>
      </c>
      <c r="K3" s="563"/>
      <c r="L3" s="564"/>
      <c r="M3" s="564"/>
      <c r="N3" s="565"/>
      <c r="O3" s="561"/>
      <c r="P3" s="562"/>
      <c r="Q3" s="562"/>
      <c r="R3" s="562"/>
      <c r="S3" s="30" t="s">
        <v>30</v>
      </c>
      <c r="T3" s="566"/>
      <c r="U3" s="562"/>
      <c r="V3" s="562"/>
      <c r="W3" s="567"/>
    </row>
    <row r="4" spans="1:37" ht="23.25" customHeight="1" thickBot="1">
      <c r="B4" s="559" t="s">
        <v>63</v>
      </c>
      <c r="C4" s="568"/>
      <c r="D4" s="568"/>
      <c r="E4" s="568"/>
      <c r="F4" s="561"/>
      <c r="G4" s="562"/>
      <c r="H4" s="562"/>
      <c r="I4" s="562"/>
      <c r="J4" s="30" t="s">
        <v>30</v>
      </c>
      <c r="K4" s="563"/>
      <c r="L4" s="564"/>
      <c r="M4" s="564"/>
      <c r="N4" s="565"/>
      <c r="O4" s="561"/>
      <c r="P4" s="562"/>
      <c r="Q4" s="562"/>
      <c r="R4" s="562"/>
      <c r="S4" s="30" t="s">
        <v>30</v>
      </c>
      <c r="T4" s="566"/>
      <c r="U4" s="562"/>
      <c r="V4" s="562"/>
      <c r="W4" s="567"/>
    </row>
    <row r="5" spans="1:37" ht="23.25" customHeight="1">
      <c r="B5" s="551" t="s">
        <v>330</v>
      </c>
      <c r="C5" s="552"/>
      <c r="D5" s="569" t="s">
        <v>327</v>
      </c>
      <c r="E5" s="569"/>
      <c r="F5" s="543"/>
      <c r="G5" s="544"/>
      <c r="H5" s="544"/>
      <c r="I5" s="544"/>
      <c r="J5" s="31" t="s">
        <v>30</v>
      </c>
      <c r="K5" s="545"/>
      <c r="L5" s="544"/>
      <c r="M5" s="544"/>
      <c r="N5" s="546"/>
      <c r="O5" s="543"/>
      <c r="P5" s="544"/>
      <c r="Q5" s="544"/>
      <c r="R5" s="544"/>
      <c r="S5" s="31" t="s">
        <v>30</v>
      </c>
      <c r="T5" s="545"/>
      <c r="U5" s="544"/>
      <c r="V5" s="544"/>
      <c r="W5" s="546"/>
    </row>
    <row r="6" spans="1:37" ht="23.25" customHeight="1">
      <c r="B6" s="553"/>
      <c r="C6" s="554"/>
      <c r="D6" s="555" t="s">
        <v>328</v>
      </c>
      <c r="E6" s="556"/>
      <c r="F6" s="547"/>
      <c r="G6" s="548"/>
      <c r="H6" s="548"/>
      <c r="I6" s="548"/>
      <c r="J6" s="14" t="s">
        <v>30</v>
      </c>
      <c r="K6" s="549"/>
      <c r="L6" s="548"/>
      <c r="M6" s="548"/>
      <c r="N6" s="550"/>
      <c r="O6" s="547"/>
      <c r="P6" s="548"/>
      <c r="Q6" s="548"/>
      <c r="R6" s="548"/>
      <c r="S6" s="14" t="s">
        <v>30</v>
      </c>
      <c r="T6" s="549"/>
      <c r="U6" s="548"/>
      <c r="V6" s="548"/>
      <c r="W6" s="550"/>
    </row>
    <row r="7" spans="1:37" ht="23.25" customHeight="1">
      <c r="B7" s="415"/>
      <c r="C7" s="415"/>
      <c r="D7" s="412"/>
      <c r="E7" s="412"/>
      <c r="F7" s="166"/>
      <c r="G7" s="165"/>
      <c r="H7" s="165"/>
      <c r="I7" s="165"/>
      <c r="J7" s="14"/>
      <c r="K7" s="166"/>
      <c r="L7" s="165"/>
      <c r="M7" s="165"/>
      <c r="N7" s="165"/>
      <c r="O7" s="166"/>
      <c r="P7" s="165"/>
      <c r="Q7" s="165"/>
      <c r="R7" s="165"/>
      <c r="S7" s="14"/>
      <c r="T7" s="166"/>
      <c r="U7" s="165"/>
      <c r="V7" s="165"/>
      <c r="W7" s="165"/>
    </row>
    <row r="8" spans="1:37" ht="23.25" customHeight="1">
      <c r="B8" s="413"/>
      <c r="C8" s="413"/>
      <c r="D8" s="414"/>
      <c r="E8" s="414"/>
      <c r="F8" s="540"/>
      <c r="G8" s="541"/>
      <c r="H8" s="541"/>
      <c r="I8" s="541"/>
      <c r="J8" s="35"/>
      <c r="K8" s="540"/>
      <c r="L8" s="541"/>
      <c r="M8" s="541"/>
      <c r="N8" s="541"/>
      <c r="O8" s="540"/>
      <c r="P8" s="541"/>
      <c r="Q8" s="541"/>
      <c r="R8" s="541"/>
      <c r="S8" s="35"/>
      <c r="T8" s="540"/>
      <c r="U8" s="541"/>
      <c r="V8" s="541"/>
      <c r="W8" s="541"/>
    </row>
    <row r="9" spans="1:37" ht="23.25" customHeight="1">
      <c r="A9" s="28" t="s">
        <v>64</v>
      </c>
      <c r="B9" s="22"/>
      <c r="C9" s="22"/>
      <c r="D9" s="22"/>
      <c r="E9" s="22"/>
      <c r="F9" s="22"/>
      <c r="G9" s="22"/>
      <c r="H9" s="22"/>
      <c r="I9" s="22"/>
      <c r="J9" s="22"/>
      <c r="K9" s="22"/>
      <c r="L9" s="22"/>
      <c r="M9" s="22"/>
      <c r="N9" s="22"/>
      <c r="O9" s="22"/>
    </row>
    <row r="10" spans="1:37" ht="23.25" customHeight="1">
      <c r="B10" s="423" t="s">
        <v>5</v>
      </c>
      <c r="C10" s="423"/>
      <c r="D10" s="423"/>
      <c r="E10" s="423"/>
      <c r="F10" s="423" t="s">
        <v>18</v>
      </c>
      <c r="G10" s="423"/>
      <c r="H10" s="423"/>
      <c r="I10" s="423"/>
      <c r="J10" s="423"/>
      <c r="K10" s="423" t="s">
        <v>37</v>
      </c>
      <c r="L10" s="423"/>
      <c r="M10" s="423"/>
      <c r="N10" s="423"/>
      <c r="O10" s="423"/>
      <c r="P10" s="423"/>
      <c r="Q10" s="423"/>
      <c r="R10" s="423"/>
      <c r="S10" s="525" t="s">
        <v>52</v>
      </c>
      <c r="T10" s="526"/>
      <c r="U10" s="526"/>
      <c r="V10" s="526"/>
      <c r="W10" s="526"/>
      <c r="X10" s="526"/>
      <c r="Y10" s="526"/>
      <c r="Z10" s="526"/>
      <c r="AA10" s="542"/>
    </row>
    <row r="11" spans="1:37" ht="23.25" customHeight="1">
      <c r="B11" s="423" t="s">
        <v>66</v>
      </c>
      <c r="C11" s="423"/>
      <c r="D11" s="423"/>
      <c r="E11" s="423"/>
      <c r="F11" s="423"/>
      <c r="G11" s="423"/>
      <c r="H11" s="423"/>
      <c r="I11" s="423"/>
      <c r="J11" s="423"/>
      <c r="K11" s="423"/>
      <c r="L11" s="423"/>
      <c r="M11" s="423"/>
      <c r="N11" s="423"/>
      <c r="O11" s="423"/>
      <c r="P11" s="423"/>
      <c r="Q11" s="423"/>
      <c r="R11" s="423"/>
      <c r="S11" s="535"/>
      <c r="T11" s="536"/>
      <c r="U11" s="537"/>
      <c r="V11" s="537"/>
      <c r="W11" s="537"/>
      <c r="X11" s="537"/>
      <c r="Y11" s="537"/>
      <c r="Z11" s="538" t="s">
        <v>30</v>
      </c>
      <c r="AA11" s="539"/>
    </row>
    <row r="12" spans="1:37" ht="23.25" customHeight="1">
      <c r="B12" s="423" t="s">
        <v>67</v>
      </c>
      <c r="C12" s="423"/>
      <c r="D12" s="423"/>
      <c r="E12" s="423"/>
      <c r="F12" s="423"/>
      <c r="G12" s="423"/>
      <c r="H12" s="423"/>
      <c r="I12" s="423"/>
      <c r="J12" s="423"/>
      <c r="K12" s="423"/>
      <c r="L12" s="423"/>
      <c r="M12" s="423"/>
      <c r="N12" s="423"/>
      <c r="O12" s="423"/>
      <c r="P12" s="423"/>
      <c r="Q12" s="423"/>
      <c r="R12" s="423"/>
      <c r="S12" s="535"/>
      <c r="T12" s="536"/>
      <c r="U12" s="537"/>
      <c r="V12" s="537"/>
      <c r="W12" s="537"/>
      <c r="X12" s="537"/>
      <c r="Y12" s="537"/>
      <c r="Z12" s="538" t="s">
        <v>30</v>
      </c>
      <c r="AA12" s="539"/>
    </row>
    <row r="13" spans="1:37" ht="23.25" customHeight="1">
      <c r="B13" s="423" t="s">
        <v>68</v>
      </c>
      <c r="C13" s="423"/>
      <c r="D13" s="423"/>
      <c r="E13" s="423"/>
      <c r="F13" s="423"/>
      <c r="G13" s="423"/>
      <c r="H13" s="423"/>
      <c r="I13" s="423"/>
      <c r="J13" s="423"/>
      <c r="K13" s="423"/>
      <c r="L13" s="423"/>
      <c r="M13" s="423"/>
      <c r="N13" s="423"/>
      <c r="O13" s="423"/>
      <c r="P13" s="423"/>
      <c r="Q13" s="423"/>
      <c r="R13" s="423"/>
      <c r="S13" s="535"/>
      <c r="T13" s="536"/>
      <c r="U13" s="537"/>
      <c r="V13" s="537"/>
      <c r="W13" s="537"/>
      <c r="X13" s="537"/>
      <c r="Y13" s="537"/>
      <c r="Z13" s="538" t="s">
        <v>30</v>
      </c>
      <c r="AA13" s="539"/>
    </row>
    <row r="14" spans="1:37" ht="21.95" customHeight="1"/>
    <row r="15" spans="1:37" ht="23.25" customHeight="1">
      <c r="A15" s="28" t="s">
        <v>22</v>
      </c>
      <c r="W15" s="22"/>
      <c r="X15" s="22"/>
      <c r="Y15" s="22"/>
      <c r="Z15" s="22"/>
      <c r="AA15" s="22"/>
      <c r="AB15" s="22"/>
      <c r="AC15" s="22"/>
    </row>
    <row r="16" spans="1:37" ht="23.25" customHeight="1">
      <c r="B16" s="423" t="s">
        <v>39</v>
      </c>
      <c r="C16" s="423"/>
      <c r="D16" s="423"/>
      <c r="E16" s="423"/>
      <c r="F16" s="504" t="s">
        <v>32</v>
      </c>
      <c r="G16" s="506"/>
      <c r="H16" s="505"/>
      <c r="I16" s="505"/>
      <c r="J16" s="505"/>
      <c r="K16" s="505"/>
      <c r="L16" s="506"/>
      <c r="M16" s="504" t="s">
        <v>18</v>
      </c>
      <c r="N16" s="506"/>
      <c r="O16" s="505"/>
      <c r="P16" s="531"/>
      <c r="Q16" s="531"/>
      <c r="R16" s="531"/>
      <c r="S16" s="531"/>
      <c r="T16" s="532"/>
      <c r="W16" s="35"/>
      <c r="X16" s="35"/>
      <c r="Y16" s="35"/>
      <c r="Z16" s="35"/>
      <c r="AA16" s="35"/>
      <c r="AB16" s="35"/>
      <c r="AC16" s="35"/>
      <c r="AD16" s="35"/>
      <c r="AE16" s="35"/>
      <c r="AF16" s="35"/>
      <c r="AG16" s="22"/>
      <c r="AH16" s="22"/>
      <c r="AI16" s="22"/>
      <c r="AJ16" s="22"/>
      <c r="AK16" s="22"/>
    </row>
    <row r="17" spans="1:29" ht="23.25" customHeight="1">
      <c r="B17" s="423" t="s">
        <v>40</v>
      </c>
      <c r="C17" s="423"/>
      <c r="D17" s="423"/>
      <c r="E17" s="423"/>
      <c r="F17" s="504" t="s">
        <v>32</v>
      </c>
      <c r="G17" s="506"/>
      <c r="H17" s="505"/>
      <c r="I17" s="505"/>
      <c r="J17" s="505"/>
      <c r="K17" s="505"/>
      <c r="L17" s="506"/>
      <c r="M17" s="504" t="s">
        <v>18</v>
      </c>
      <c r="N17" s="506"/>
      <c r="O17" s="505"/>
      <c r="P17" s="531"/>
      <c r="Q17" s="531"/>
      <c r="R17" s="531"/>
      <c r="S17" s="531"/>
      <c r="T17" s="532"/>
      <c r="W17" s="35"/>
      <c r="X17" s="35"/>
      <c r="Y17" s="35"/>
      <c r="Z17" s="35"/>
      <c r="AA17" s="35"/>
      <c r="AB17" s="35"/>
      <c r="AC17" s="35"/>
    </row>
    <row r="18" spans="1:29" ht="23.25" customHeight="1">
      <c r="B18" s="525" t="s">
        <v>42</v>
      </c>
      <c r="C18" s="526"/>
      <c r="D18" s="526"/>
      <c r="E18" s="526"/>
      <c r="F18" s="504" t="s">
        <v>55</v>
      </c>
      <c r="G18" s="506"/>
      <c r="H18" s="505"/>
      <c r="I18" s="505"/>
      <c r="J18" s="505"/>
      <c r="K18" s="505"/>
      <c r="L18" s="506"/>
      <c r="M18" s="504" t="s">
        <v>18</v>
      </c>
      <c r="N18" s="506"/>
      <c r="O18" s="505"/>
      <c r="P18" s="531"/>
      <c r="Q18" s="531"/>
      <c r="R18" s="531"/>
      <c r="S18" s="531"/>
      <c r="T18" s="532"/>
      <c r="U18" s="33"/>
      <c r="V18" s="34"/>
      <c r="W18" s="34"/>
      <c r="X18" s="34"/>
      <c r="Y18" s="34"/>
      <c r="Z18" s="34"/>
      <c r="AA18" s="34"/>
    </row>
    <row r="19" spans="1:29" ht="23.25" customHeight="1">
      <c r="B19" s="533"/>
      <c r="C19" s="534"/>
      <c r="D19" s="534"/>
      <c r="E19" s="534"/>
      <c r="F19" s="504" t="s">
        <v>55</v>
      </c>
      <c r="G19" s="506"/>
      <c r="H19" s="505"/>
      <c r="I19" s="505"/>
      <c r="J19" s="505"/>
      <c r="K19" s="505"/>
      <c r="L19" s="506"/>
      <c r="M19" s="504" t="s">
        <v>18</v>
      </c>
      <c r="N19" s="506"/>
      <c r="O19" s="505"/>
      <c r="P19" s="531"/>
      <c r="Q19" s="531"/>
      <c r="R19" s="531"/>
      <c r="S19" s="531"/>
      <c r="T19" s="532"/>
      <c r="U19" s="33"/>
      <c r="V19" s="34"/>
      <c r="W19" s="34"/>
      <c r="X19" s="34"/>
      <c r="Y19" s="34"/>
      <c r="Z19" s="34"/>
      <c r="AA19" s="34"/>
    </row>
    <row r="20" spans="1:29" ht="20.25" customHeight="1">
      <c r="F20" s="28" t="s">
        <v>4</v>
      </c>
    </row>
    <row r="21" spans="1:29" ht="23.1" customHeight="1">
      <c r="A21" s="28" t="s">
        <v>53</v>
      </c>
    </row>
    <row r="22" spans="1:29" ht="23.1" customHeight="1">
      <c r="B22" s="504" t="s">
        <v>32</v>
      </c>
      <c r="C22" s="506"/>
      <c r="D22" s="505"/>
      <c r="E22" s="505"/>
      <c r="F22" s="505"/>
      <c r="G22" s="505"/>
      <c r="H22" s="506"/>
      <c r="I22" s="504" t="s">
        <v>18</v>
      </c>
      <c r="J22" s="506"/>
      <c r="K22" s="505"/>
      <c r="L22" s="531"/>
      <c r="M22" s="531"/>
      <c r="N22" s="531"/>
      <c r="O22" s="531"/>
      <c r="P22" s="532"/>
    </row>
  </sheetData>
  <mergeCells count="70">
    <mergeCell ref="B5:C6"/>
    <mergeCell ref="D6:E6"/>
    <mergeCell ref="B2:E2"/>
    <mergeCell ref="F2:N2"/>
    <mergeCell ref="O2:W2"/>
    <mergeCell ref="B3:E3"/>
    <mergeCell ref="F3:I3"/>
    <mergeCell ref="K3:N3"/>
    <mergeCell ref="O3:R3"/>
    <mergeCell ref="T3:W3"/>
    <mergeCell ref="B4:E4"/>
    <mergeCell ref="F4:I4"/>
    <mergeCell ref="K4:N4"/>
    <mergeCell ref="O4:R4"/>
    <mergeCell ref="T4:W4"/>
    <mergeCell ref="D5:E5"/>
    <mergeCell ref="F5:I5"/>
    <mergeCell ref="K5:N5"/>
    <mergeCell ref="O5:R5"/>
    <mergeCell ref="T5:W5"/>
    <mergeCell ref="F6:I6"/>
    <mergeCell ref="K6:N6"/>
    <mergeCell ref="O6:R6"/>
    <mergeCell ref="T6:W6"/>
    <mergeCell ref="F8:I8"/>
    <mergeCell ref="K8:N8"/>
    <mergeCell ref="O8:R8"/>
    <mergeCell ref="T8:W8"/>
    <mergeCell ref="B10:E10"/>
    <mergeCell ref="F10:J10"/>
    <mergeCell ref="K10:R10"/>
    <mergeCell ref="S10:AA10"/>
    <mergeCell ref="B11:E11"/>
    <mergeCell ref="F11:J11"/>
    <mergeCell ref="K11:R11"/>
    <mergeCell ref="S11:Y11"/>
    <mergeCell ref="Z11:AA11"/>
    <mergeCell ref="B12:E12"/>
    <mergeCell ref="F12:J12"/>
    <mergeCell ref="K12:R12"/>
    <mergeCell ref="S12:Y12"/>
    <mergeCell ref="Z12:AA12"/>
    <mergeCell ref="B13:E13"/>
    <mergeCell ref="F13:J13"/>
    <mergeCell ref="K13:R13"/>
    <mergeCell ref="S13:Y13"/>
    <mergeCell ref="Z13:AA13"/>
    <mergeCell ref="B16:E16"/>
    <mergeCell ref="F16:G16"/>
    <mergeCell ref="H16:L16"/>
    <mergeCell ref="M16:N16"/>
    <mergeCell ref="O16:T16"/>
    <mergeCell ref="B17:E17"/>
    <mergeCell ref="F17:G17"/>
    <mergeCell ref="H17:L17"/>
    <mergeCell ref="M17:N17"/>
    <mergeCell ref="O17:T17"/>
    <mergeCell ref="B22:C22"/>
    <mergeCell ref="D22:H22"/>
    <mergeCell ref="I22:J22"/>
    <mergeCell ref="K22:P22"/>
    <mergeCell ref="B18:E19"/>
    <mergeCell ref="F18:G18"/>
    <mergeCell ref="H18:L18"/>
    <mergeCell ref="M18:N18"/>
    <mergeCell ref="O18:T18"/>
    <mergeCell ref="F19:G19"/>
    <mergeCell ref="H19:L19"/>
    <mergeCell ref="M19:N19"/>
    <mergeCell ref="O19:T19"/>
  </mergeCells>
  <phoneticPr fontId="6"/>
  <pageMargins left="0.78740157480314965" right="0.39370078740157483" top="0.59055118110236227" bottom="0.39370078740157483" header="0" footer="0.19685039370078741"/>
  <pageSetup paperSize="9" firstPageNumber="2" fitToWidth="0" orientation="landscape" cellComments="asDisplayed"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123</v>
      </c>
      <c r="E1" s="572" t="s">
        <v>151</v>
      </c>
      <c r="F1" s="573"/>
      <c r="G1" s="573"/>
      <c r="H1" s="573"/>
      <c r="I1" s="573"/>
    </row>
    <row r="2" spans="1:10" ht="20.25" customHeight="1">
      <c r="E2" s="574"/>
      <c r="F2" s="574"/>
      <c r="G2" s="574"/>
      <c r="H2" s="574"/>
      <c r="I2" s="574"/>
      <c r="J2" s="1" t="s">
        <v>130</v>
      </c>
    </row>
    <row r="3" spans="1:10" ht="41.25" customHeight="1">
      <c r="A3" s="36" t="s">
        <v>131</v>
      </c>
      <c r="B3" s="13" t="s">
        <v>8</v>
      </c>
      <c r="C3" s="41" t="s">
        <v>21</v>
      </c>
      <c r="D3" s="13" t="s">
        <v>13</v>
      </c>
      <c r="E3" s="41" t="s">
        <v>6</v>
      </c>
      <c r="F3" s="44" t="s">
        <v>11</v>
      </c>
      <c r="G3" s="570" t="s">
        <v>132</v>
      </c>
      <c r="H3" s="571"/>
      <c r="I3" s="44" t="s">
        <v>133</v>
      </c>
    </row>
    <row r="4" spans="1:10" ht="27" customHeight="1">
      <c r="A4" s="37">
        <v>1</v>
      </c>
      <c r="B4" s="3"/>
      <c r="C4" s="17"/>
      <c r="D4" s="3"/>
      <c r="E4" s="3"/>
      <c r="F4" s="3"/>
      <c r="G4" s="19"/>
      <c r="H4" s="46"/>
      <c r="I4" s="29"/>
    </row>
    <row r="5" spans="1:10" ht="27" customHeight="1">
      <c r="A5" s="37">
        <f t="shared" ref="A5:A53" si="0">A4+1</f>
        <v>2</v>
      </c>
      <c r="B5" s="3"/>
      <c r="C5" s="17"/>
      <c r="D5" s="3"/>
      <c r="E5" s="3"/>
      <c r="F5" s="3"/>
      <c r="G5" s="19"/>
      <c r="H5" s="46"/>
      <c r="I5" s="17"/>
    </row>
    <row r="6" spans="1:10" ht="27" customHeight="1">
      <c r="A6" s="37">
        <f t="shared" si="0"/>
        <v>3</v>
      </c>
      <c r="B6" s="3"/>
      <c r="C6" s="17"/>
      <c r="D6" s="3"/>
      <c r="E6" s="3"/>
      <c r="F6" s="3"/>
      <c r="G6" s="19"/>
      <c r="H6" s="46"/>
      <c r="I6" s="17"/>
    </row>
    <row r="7" spans="1:10" ht="27" customHeight="1">
      <c r="A7" s="37">
        <f t="shared" si="0"/>
        <v>4</v>
      </c>
      <c r="B7" s="3"/>
      <c r="C7" s="17"/>
      <c r="D7" s="3"/>
      <c r="E7" s="3"/>
      <c r="F7" s="3"/>
      <c r="G7" s="19"/>
      <c r="H7" s="46"/>
      <c r="I7" s="17"/>
    </row>
    <row r="8" spans="1:10" ht="27" customHeight="1">
      <c r="A8" s="37">
        <f t="shared" si="0"/>
        <v>5</v>
      </c>
      <c r="B8" s="3"/>
      <c r="C8" s="17"/>
      <c r="D8" s="3"/>
      <c r="E8" s="3"/>
      <c r="F8" s="3"/>
      <c r="G8" s="19"/>
      <c r="H8" s="46"/>
      <c r="I8" s="17"/>
    </row>
    <row r="9" spans="1:10" ht="27" customHeight="1">
      <c r="A9" s="37">
        <f t="shared" si="0"/>
        <v>6</v>
      </c>
      <c r="B9" s="3"/>
      <c r="C9" s="17"/>
      <c r="D9" s="3"/>
      <c r="E9" s="3"/>
      <c r="F9" s="3"/>
      <c r="G9" s="19"/>
      <c r="H9" s="46"/>
      <c r="I9" s="17"/>
    </row>
    <row r="10" spans="1:10" ht="27" customHeight="1">
      <c r="A10" s="37">
        <f t="shared" si="0"/>
        <v>7</v>
      </c>
      <c r="B10" s="3"/>
      <c r="C10" s="17"/>
      <c r="D10" s="3"/>
      <c r="E10" s="3"/>
      <c r="F10" s="3"/>
      <c r="G10" s="19"/>
      <c r="H10" s="46"/>
      <c r="I10" s="17"/>
    </row>
    <row r="11" spans="1:10" ht="27" customHeight="1">
      <c r="A11" s="37">
        <f t="shared" si="0"/>
        <v>8</v>
      </c>
      <c r="B11" s="3"/>
      <c r="C11" s="17"/>
      <c r="D11" s="3"/>
      <c r="E11" s="3"/>
      <c r="F11" s="3"/>
      <c r="G11" s="19"/>
      <c r="H11" s="46"/>
      <c r="I11" s="17"/>
    </row>
    <row r="12" spans="1:10" ht="27" customHeight="1">
      <c r="A12" s="37">
        <f t="shared" si="0"/>
        <v>9</v>
      </c>
      <c r="B12" s="3"/>
      <c r="C12" s="17"/>
      <c r="D12" s="3"/>
      <c r="E12" s="3"/>
      <c r="F12" s="3"/>
      <c r="G12" s="19"/>
      <c r="H12" s="46"/>
      <c r="I12" s="17"/>
    </row>
    <row r="13" spans="1:10" ht="27" customHeight="1">
      <c r="A13" s="37">
        <f t="shared" si="0"/>
        <v>10</v>
      </c>
      <c r="B13" s="3"/>
      <c r="C13" s="17"/>
      <c r="D13" s="3"/>
      <c r="E13" s="3"/>
      <c r="F13" s="3"/>
      <c r="G13" s="19"/>
      <c r="H13" s="46"/>
      <c r="I13" s="17"/>
    </row>
    <row r="14" spans="1:10" ht="27" customHeight="1">
      <c r="A14" s="37">
        <f t="shared" si="0"/>
        <v>11</v>
      </c>
      <c r="B14" s="3"/>
      <c r="C14" s="17"/>
      <c r="D14" s="3"/>
      <c r="E14" s="3"/>
      <c r="F14" s="3"/>
      <c r="G14" s="19"/>
      <c r="H14" s="46"/>
      <c r="I14" s="17"/>
    </row>
    <row r="15" spans="1:10" ht="27" customHeight="1">
      <c r="A15" s="37">
        <f t="shared" si="0"/>
        <v>12</v>
      </c>
      <c r="B15" s="3"/>
      <c r="C15" s="17"/>
      <c r="D15" s="3"/>
      <c r="E15" s="3"/>
      <c r="F15" s="3"/>
      <c r="G15" s="19"/>
      <c r="H15" s="46"/>
      <c r="I15" s="17"/>
    </row>
    <row r="16" spans="1:10" ht="27" customHeight="1">
      <c r="A16" s="37">
        <f t="shared" si="0"/>
        <v>13</v>
      </c>
      <c r="B16" s="3"/>
      <c r="C16" s="17"/>
      <c r="D16" s="3"/>
      <c r="E16" s="3"/>
      <c r="F16" s="3"/>
      <c r="G16" s="19"/>
      <c r="H16" s="46"/>
      <c r="I16" s="17"/>
    </row>
    <row r="17" spans="1:9" ht="27" customHeight="1">
      <c r="A17" s="37">
        <f t="shared" si="0"/>
        <v>14</v>
      </c>
      <c r="B17" s="3"/>
      <c r="C17" s="17"/>
      <c r="D17" s="3"/>
      <c r="E17" s="3"/>
      <c r="F17" s="3"/>
      <c r="G17" s="19"/>
      <c r="H17" s="46"/>
      <c r="I17" s="17"/>
    </row>
    <row r="18" spans="1:9" ht="27" customHeight="1">
      <c r="A18" s="37">
        <f t="shared" si="0"/>
        <v>15</v>
      </c>
      <c r="B18" s="3"/>
      <c r="C18" s="17"/>
      <c r="D18" s="3"/>
      <c r="E18" s="3"/>
      <c r="F18" s="3"/>
      <c r="G18" s="19"/>
      <c r="H18" s="46"/>
      <c r="I18" s="17"/>
    </row>
    <row r="19" spans="1:9" ht="27" customHeight="1">
      <c r="A19" s="37">
        <f t="shared" si="0"/>
        <v>16</v>
      </c>
      <c r="B19" s="3"/>
      <c r="C19" s="17"/>
      <c r="D19" s="3"/>
      <c r="E19" s="3"/>
      <c r="F19" s="3"/>
      <c r="G19" s="19"/>
      <c r="H19" s="46"/>
      <c r="I19" s="17"/>
    </row>
    <row r="20" spans="1:9" ht="27" customHeight="1">
      <c r="A20" s="37">
        <f t="shared" si="0"/>
        <v>17</v>
      </c>
      <c r="B20" s="3"/>
      <c r="C20" s="17"/>
      <c r="D20" s="3"/>
      <c r="E20" s="3"/>
      <c r="F20" s="3"/>
      <c r="G20" s="19"/>
      <c r="H20" s="46"/>
      <c r="I20" s="17"/>
    </row>
    <row r="21" spans="1:9" ht="27" customHeight="1">
      <c r="A21" s="37">
        <f t="shared" si="0"/>
        <v>18</v>
      </c>
      <c r="B21" s="3"/>
      <c r="C21" s="17"/>
      <c r="D21" s="3"/>
      <c r="E21" s="3"/>
      <c r="F21" s="3"/>
      <c r="G21" s="19"/>
      <c r="H21" s="46"/>
      <c r="I21" s="17"/>
    </row>
    <row r="22" spans="1:9" ht="27" customHeight="1">
      <c r="A22" s="37">
        <f t="shared" si="0"/>
        <v>19</v>
      </c>
      <c r="B22" s="3"/>
      <c r="C22" s="17"/>
      <c r="D22" s="3"/>
      <c r="E22" s="3"/>
      <c r="F22" s="3"/>
      <c r="G22" s="19"/>
      <c r="H22" s="46"/>
      <c r="I22" s="17"/>
    </row>
    <row r="23" spans="1:9" ht="27" customHeight="1">
      <c r="A23" s="37">
        <f t="shared" si="0"/>
        <v>20</v>
      </c>
      <c r="B23" s="3"/>
      <c r="C23" s="17"/>
      <c r="D23" s="3"/>
      <c r="E23" s="3"/>
      <c r="F23" s="3"/>
      <c r="G23" s="19"/>
      <c r="H23" s="46"/>
      <c r="I23" s="17"/>
    </row>
    <row r="24" spans="1:9" ht="27" customHeight="1">
      <c r="A24" s="37">
        <f t="shared" si="0"/>
        <v>21</v>
      </c>
      <c r="B24" s="3"/>
      <c r="C24" s="17"/>
      <c r="D24" s="3"/>
      <c r="E24" s="3"/>
      <c r="F24" s="3"/>
      <c r="G24" s="19"/>
      <c r="H24" s="46"/>
      <c r="I24" s="17"/>
    </row>
    <row r="25" spans="1:9" ht="27" customHeight="1">
      <c r="A25" s="37">
        <f t="shared" si="0"/>
        <v>22</v>
      </c>
      <c r="B25" s="3"/>
      <c r="C25" s="17"/>
      <c r="D25" s="3"/>
      <c r="E25" s="3"/>
      <c r="F25" s="3"/>
      <c r="G25" s="19"/>
      <c r="H25" s="46"/>
      <c r="I25" s="17"/>
    </row>
    <row r="26" spans="1:9" ht="27" customHeight="1">
      <c r="A26" s="37">
        <f t="shared" si="0"/>
        <v>23</v>
      </c>
      <c r="B26" s="3"/>
      <c r="C26" s="17"/>
      <c r="D26" s="3"/>
      <c r="E26" s="3"/>
      <c r="F26" s="3"/>
      <c r="G26" s="19"/>
      <c r="H26" s="46"/>
      <c r="I26" s="17"/>
    </row>
    <row r="27" spans="1:9" ht="27" customHeight="1">
      <c r="A27" s="37">
        <f t="shared" si="0"/>
        <v>24</v>
      </c>
      <c r="B27" s="3"/>
      <c r="C27" s="17"/>
      <c r="D27" s="3"/>
      <c r="E27" s="3"/>
      <c r="F27" s="3"/>
      <c r="G27" s="19"/>
      <c r="H27" s="46"/>
      <c r="I27" s="17"/>
    </row>
    <row r="28" spans="1:9" ht="27" customHeight="1">
      <c r="A28" s="37">
        <f t="shared" si="0"/>
        <v>25</v>
      </c>
      <c r="B28" s="3"/>
      <c r="C28" s="17"/>
      <c r="D28" s="3"/>
      <c r="E28" s="3"/>
      <c r="F28" s="3"/>
      <c r="G28" s="19"/>
      <c r="H28" s="46"/>
      <c r="I28" s="17"/>
    </row>
    <row r="29" spans="1:9" ht="27" customHeight="1">
      <c r="A29" s="37">
        <f t="shared" si="0"/>
        <v>26</v>
      </c>
      <c r="B29" s="3"/>
      <c r="C29" s="17"/>
      <c r="D29" s="3"/>
      <c r="E29" s="3"/>
      <c r="F29" s="3"/>
      <c r="G29" s="19"/>
      <c r="H29" s="46"/>
      <c r="I29" s="17"/>
    </row>
    <row r="30" spans="1:9" ht="27" customHeight="1">
      <c r="A30" s="37">
        <f t="shared" si="0"/>
        <v>27</v>
      </c>
      <c r="B30" s="3"/>
      <c r="C30" s="17"/>
      <c r="D30" s="3"/>
      <c r="E30" s="3"/>
      <c r="F30" s="3"/>
      <c r="G30" s="19"/>
      <c r="H30" s="46"/>
      <c r="I30" s="17"/>
    </row>
    <row r="31" spans="1:9" ht="27" customHeight="1">
      <c r="A31" s="37">
        <f t="shared" si="0"/>
        <v>28</v>
      </c>
      <c r="B31" s="3"/>
      <c r="C31" s="17"/>
      <c r="D31" s="3"/>
      <c r="E31" s="3"/>
      <c r="F31" s="3"/>
      <c r="G31" s="19"/>
      <c r="H31" s="46"/>
      <c r="I31" s="17"/>
    </row>
    <row r="32" spans="1:9" ht="27" customHeight="1">
      <c r="A32" s="37">
        <f t="shared" si="0"/>
        <v>29</v>
      </c>
      <c r="B32" s="3"/>
      <c r="C32" s="17"/>
      <c r="D32" s="3"/>
      <c r="E32" s="3"/>
      <c r="F32" s="3"/>
      <c r="G32" s="19"/>
      <c r="H32" s="46"/>
      <c r="I32" s="17"/>
    </row>
    <row r="33" spans="1:9" ht="27" customHeight="1">
      <c r="A33" s="37">
        <f t="shared" si="0"/>
        <v>30</v>
      </c>
      <c r="B33" s="3"/>
      <c r="C33" s="17"/>
      <c r="D33" s="3"/>
      <c r="E33" s="3"/>
      <c r="F33" s="3"/>
      <c r="G33" s="19"/>
      <c r="H33" s="46"/>
      <c r="I33" s="17"/>
    </row>
    <row r="34" spans="1:9" ht="27" customHeight="1">
      <c r="A34" s="37">
        <f t="shared" si="0"/>
        <v>31</v>
      </c>
      <c r="B34" s="3"/>
      <c r="C34" s="17"/>
      <c r="D34" s="3"/>
      <c r="E34" s="3"/>
      <c r="F34" s="3"/>
      <c r="G34" s="19"/>
      <c r="H34" s="46"/>
      <c r="I34" s="17"/>
    </row>
    <row r="35" spans="1:9" ht="27" customHeight="1">
      <c r="A35" s="37">
        <f t="shared" si="0"/>
        <v>32</v>
      </c>
      <c r="B35" s="3"/>
      <c r="C35" s="17"/>
      <c r="D35" s="3"/>
      <c r="E35" s="3"/>
      <c r="F35" s="3"/>
      <c r="G35" s="19"/>
      <c r="H35" s="46"/>
      <c r="I35" s="17"/>
    </row>
    <row r="36" spans="1:9" ht="27" customHeight="1">
      <c r="A36" s="37">
        <f t="shared" si="0"/>
        <v>33</v>
      </c>
      <c r="B36" s="3"/>
      <c r="C36" s="17"/>
      <c r="D36" s="3"/>
      <c r="E36" s="3"/>
      <c r="F36" s="3"/>
      <c r="G36" s="19"/>
      <c r="H36" s="46"/>
      <c r="I36" s="17"/>
    </row>
    <row r="37" spans="1:9" ht="27" customHeight="1">
      <c r="A37" s="37">
        <f t="shared" si="0"/>
        <v>34</v>
      </c>
      <c r="B37" s="3"/>
      <c r="C37" s="17"/>
      <c r="D37" s="3"/>
      <c r="E37" s="3"/>
      <c r="F37" s="3"/>
      <c r="G37" s="19"/>
      <c r="H37" s="46"/>
      <c r="I37" s="17"/>
    </row>
    <row r="38" spans="1:9" ht="27" customHeight="1">
      <c r="A38" s="37">
        <f t="shared" si="0"/>
        <v>35</v>
      </c>
      <c r="B38" s="3"/>
      <c r="C38" s="17"/>
      <c r="D38" s="3"/>
      <c r="E38" s="3"/>
      <c r="F38" s="3"/>
      <c r="G38" s="19"/>
      <c r="H38" s="46"/>
      <c r="I38" s="17"/>
    </row>
    <row r="39" spans="1:9" ht="27" customHeight="1">
      <c r="A39" s="37">
        <f t="shared" si="0"/>
        <v>36</v>
      </c>
      <c r="B39" s="3"/>
      <c r="C39" s="17"/>
      <c r="D39" s="3"/>
      <c r="E39" s="3"/>
      <c r="F39" s="3"/>
      <c r="G39" s="19"/>
      <c r="H39" s="46"/>
      <c r="I39" s="17"/>
    </row>
    <row r="40" spans="1:9" ht="27" customHeight="1">
      <c r="A40" s="37">
        <f t="shared" si="0"/>
        <v>37</v>
      </c>
      <c r="B40" s="3"/>
      <c r="C40" s="17"/>
      <c r="D40" s="3"/>
      <c r="E40" s="3"/>
      <c r="F40" s="3"/>
      <c r="G40" s="19"/>
      <c r="H40" s="46"/>
      <c r="I40" s="17"/>
    </row>
    <row r="41" spans="1:9" ht="27" customHeight="1">
      <c r="A41" s="37">
        <f t="shared" si="0"/>
        <v>38</v>
      </c>
      <c r="B41" s="3"/>
      <c r="C41" s="17"/>
      <c r="D41" s="3"/>
      <c r="E41" s="3"/>
      <c r="F41" s="3"/>
      <c r="G41" s="19"/>
      <c r="H41" s="46"/>
      <c r="I41" s="17"/>
    </row>
    <row r="42" spans="1:9" ht="27" customHeight="1">
      <c r="A42" s="37">
        <f t="shared" si="0"/>
        <v>39</v>
      </c>
      <c r="B42" s="3"/>
      <c r="C42" s="17"/>
      <c r="D42" s="3"/>
      <c r="E42" s="3"/>
      <c r="F42" s="3"/>
      <c r="G42" s="19"/>
      <c r="H42" s="46"/>
      <c r="I42" s="17"/>
    </row>
    <row r="43" spans="1:9" ht="27" customHeight="1">
      <c r="A43" s="37">
        <f t="shared" si="0"/>
        <v>40</v>
      </c>
      <c r="B43" s="3"/>
      <c r="C43" s="17"/>
      <c r="D43" s="3"/>
      <c r="E43" s="3"/>
      <c r="F43" s="3"/>
      <c r="G43" s="19"/>
      <c r="H43" s="46"/>
      <c r="I43" s="17"/>
    </row>
    <row r="44" spans="1:9" ht="27" customHeight="1">
      <c r="A44" s="37">
        <f t="shared" si="0"/>
        <v>41</v>
      </c>
      <c r="B44" s="3"/>
      <c r="C44" s="17"/>
      <c r="D44" s="3"/>
      <c r="E44" s="3"/>
      <c r="F44" s="3"/>
      <c r="G44" s="19"/>
      <c r="H44" s="46"/>
      <c r="I44" s="17"/>
    </row>
    <row r="45" spans="1:9" ht="27" customHeight="1">
      <c r="A45" s="37">
        <f t="shared" si="0"/>
        <v>42</v>
      </c>
      <c r="B45" s="3"/>
      <c r="C45" s="17"/>
      <c r="D45" s="3"/>
      <c r="E45" s="3"/>
      <c r="F45" s="3"/>
      <c r="G45" s="19"/>
      <c r="H45" s="46"/>
      <c r="I45" s="17"/>
    </row>
    <row r="46" spans="1:9" ht="27" customHeight="1">
      <c r="A46" s="37">
        <f t="shared" si="0"/>
        <v>43</v>
      </c>
      <c r="B46" s="3"/>
      <c r="C46" s="17"/>
      <c r="D46" s="3"/>
      <c r="E46" s="3"/>
      <c r="F46" s="3"/>
      <c r="G46" s="19"/>
      <c r="H46" s="46"/>
      <c r="I46" s="17"/>
    </row>
    <row r="47" spans="1:9" ht="27" customHeight="1">
      <c r="A47" s="37">
        <f t="shared" si="0"/>
        <v>44</v>
      </c>
      <c r="B47" s="3"/>
      <c r="C47" s="17"/>
      <c r="D47" s="3"/>
      <c r="E47" s="3"/>
      <c r="F47" s="3"/>
      <c r="G47" s="19"/>
      <c r="H47" s="46"/>
      <c r="I47" s="17"/>
    </row>
    <row r="48" spans="1:9" ht="27" customHeight="1">
      <c r="A48" s="37">
        <f t="shared" si="0"/>
        <v>45</v>
      </c>
      <c r="B48" s="3"/>
      <c r="C48" s="17"/>
      <c r="D48" s="3"/>
      <c r="E48" s="3"/>
      <c r="F48" s="3"/>
      <c r="G48" s="19"/>
      <c r="H48" s="46"/>
      <c r="I48" s="17"/>
    </row>
    <row r="49" spans="1:9" ht="27" customHeight="1">
      <c r="A49" s="37">
        <f t="shared" si="0"/>
        <v>46</v>
      </c>
      <c r="B49" s="3"/>
      <c r="C49" s="17"/>
      <c r="D49" s="3"/>
      <c r="E49" s="3"/>
      <c r="F49" s="3"/>
      <c r="G49" s="19"/>
      <c r="H49" s="46"/>
      <c r="I49" s="17"/>
    </row>
    <row r="50" spans="1:9" ht="27" customHeight="1">
      <c r="A50" s="37">
        <f t="shared" si="0"/>
        <v>47</v>
      </c>
      <c r="B50" s="3"/>
      <c r="C50" s="17"/>
      <c r="D50" s="3"/>
      <c r="E50" s="3"/>
      <c r="F50" s="3"/>
      <c r="G50" s="19"/>
      <c r="H50" s="46"/>
      <c r="I50" s="17"/>
    </row>
    <row r="51" spans="1:9" ht="27" customHeight="1">
      <c r="A51" s="37">
        <f t="shared" si="0"/>
        <v>48</v>
      </c>
      <c r="B51" s="3"/>
      <c r="C51" s="17"/>
      <c r="D51" s="3"/>
      <c r="E51" s="3"/>
      <c r="F51" s="3"/>
      <c r="G51" s="19"/>
      <c r="H51" s="46"/>
      <c r="I51" s="17"/>
    </row>
    <row r="52" spans="1:9" ht="27" customHeight="1">
      <c r="A52" s="37">
        <f t="shared" si="0"/>
        <v>49</v>
      </c>
      <c r="B52" s="3"/>
      <c r="C52" s="17"/>
      <c r="D52" s="3"/>
      <c r="E52" s="3"/>
      <c r="F52" s="3"/>
      <c r="G52" s="19"/>
      <c r="H52" s="46"/>
      <c r="I52" s="17"/>
    </row>
    <row r="53" spans="1:9" ht="27" customHeight="1">
      <c r="A53" s="37">
        <f t="shared" si="0"/>
        <v>50</v>
      </c>
      <c r="B53" s="3"/>
      <c r="C53" s="17"/>
      <c r="D53" s="3"/>
      <c r="E53" s="3"/>
      <c r="F53" s="3"/>
      <c r="G53" s="19"/>
      <c r="H53" s="46"/>
      <c r="I53" s="17"/>
    </row>
    <row r="54" spans="1:9" ht="27" customHeight="1">
      <c r="A54" s="38" t="s">
        <v>46</v>
      </c>
      <c r="B54" s="38"/>
      <c r="C54" s="42"/>
      <c r="D54" s="42"/>
      <c r="E54" s="42"/>
      <c r="F54" s="42"/>
      <c r="G54" s="42"/>
      <c r="H54" s="42"/>
      <c r="I54" s="42"/>
    </row>
    <row r="55" spans="1:9" ht="27" customHeight="1">
      <c r="A55" s="39">
        <v>1</v>
      </c>
      <c r="B55" s="40" t="s">
        <v>9</v>
      </c>
      <c r="C55" s="43" t="s">
        <v>43</v>
      </c>
      <c r="D55" s="40" t="s">
        <v>69</v>
      </c>
      <c r="E55" s="40" t="s">
        <v>70</v>
      </c>
      <c r="F55" s="40" t="s">
        <v>134</v>
      </c>
      <c r="G55" s="45" t="s">
        <v>71</v>
      </c>
      <c r="H55" s="47">
        <v>4</v>
      </c>
      <c r="I55" s="43"/>
    </row>
    <row r="56" spans="1:9" ht="27" customHeight="1">
      <c r="A56" s="39">
        <v>2</v>
      </c>
      <c r="B56" s="40" t="s">
        <v>78</v>
      </c>
      <c r="C56" s="43" t="s">
        <v>29</v>
      </c>
      <c r="D56" s="40" t="s">
        <v>69</v>
      </c>
      <c r="E56" s="40" t="s">
        <v>70</v>
      </c>
      <c r="F56" s="40" t="s">
        <v>73</v>
      </c>
      <c r="G56" s="45" t="s">
        <v>75</v>
      </c>
      <c r="H56" s="47">
        <v>4</v>
      </c>
      <c r="I56" s="43" t="s">
        <v>77</v>
      </c>
    </row>
    <row r="57" spans="1:9" ht="27" customHeight="1">
      <c r="A57" s="39">
        <v>3</v>
      </c>
      <c r="B57" s="40" t="s">
        <v>79</v>
      </c>
      <c r="C57" s="43" t="s">
        <v>29</v>
      </c>
      <c r="D57" s="40" t="s">
        <v>69</v>
      </c>
      <c r="E57" s="40" t="s">
        <v>70</v>
      </c>
      <c r="F57" s="40" t="s">
        <v>73</v>
      </c>
      <c r="G57" s="45" t="s">
        <v>109</v>
      </c>
      <c r="H57" s="47">
        <v>4</v>
      </c>
      <c r="I57" s="48" t="s">
        <v>135</v>
      </c>
    </row>
    <row r="58" spans="1:9" ht="27" customHeight="1">
      <c r="A58" s="39">
        <v>4</v>
      </c>
      <c r="B58" s="40" t="s">
        <v>79</v>
      </c>
      <c r="C58" s="43" t="s">
        <v>29</v>
      </c>
      <c r="D58" s="40" t="s">
        <v>69</v>
      </c>
      <c r="E58" s="40" t="s">
        <v>70</v>
      </c>
      <c r="F58" s="40" t="s">
        <v>73</v>
      </c>
      <c r="G58" s="45" t="s">
        <v>136</v>
      </c>
      <c r="H58" s="47">
        <v>4</v>
      </c>
      <c r="I58" s="48" t="s">
        <v>137</v>
      </c>
    </row>
    <row r="59" spans="1:9" ht="27" customHeight="1">
      <c r="A59" s="39">
        <v>5</v>
      </c>
      <c r="B59" s="40" t="s">
        <v>150</v>
      </c>
      <c r="C59" s="43" t="s">
        <v>44</v>
      </c>
      <c r="D59" s="40" t="s">
        <v>69</v>
      </c>
      <c r="E59" s="40" t="s">
        <v>70</v>
      </c>
      <c r="F59" s="40" t="s">
        <v>81</v>
      </c>
      <c r="G59" s="45" t="s">
        <v>138</v>
      </c>
      <c r="H59" s="47">
        <v>4</v>
      </c>
      <c r="I59" s="48" t="s">
        <v>54</v>
      </c>
    </row>
    <row r="60" spans="1:9" ht="27" customHeight="1">
      <c r="A60" s="39">
        <v>6</v>
      </c>
      <c r="B60" s="40" t="s">
        <v>45</v>
      </c>
      <c r="C60" s="43" t="s">
        <v>29</v>
      </c>
      <c r="D60" s="40" t="s">
        <v>69</v>
      </c>
      <c r="E60" s="40" t="s">
        <v>70</v>
      </c>
      <c r="F60" s="40"/>
      <c r="G60" s="45" t="s">
        <v>83</v>
      </c>
      <c r="H60" s="47">
        <v>4</v>
      </c>
      <c r="I60" s="48"/>
    </row>
    <row r="61" spans="1:9" ht="27" customHeight="1">
      <c r="A61" s="39">
        <v>7</v>
      </c>
      <c r="B61" s="40" t="s">
        <v>7</v>
      </c>
      <c r="C61" s="43" t="s">
        <v>29</v>
      </c>
      <c r="D61" s="40" t="s">
        <v>69</v>
      </c>
      <c r="E61" s="40" t="s">
        <v>70</v>
      </c>
      <c r="F61" s="40"/>
      <c r="G61" s="45" t="s">
        <v>139</v>
      </c>
      <c r="H61" s="47">
        <v>4</v>
      </c>
      <c r="I61" s="48"/>
    </row>
    <row r="62" spans="1:9" ht="27" customHeight="1">
      <c r="A62" s="39">
        <v>8</v>
      </c>
      <c r="B62" s="40" t="s">
        <v>7</v>
      </c>
      <c r="C62" s="43" t="s">
        <v>44</v>
      </c>
      <c r="D62" s="40" t="s">
        <v>69</v>
      </c>
      <c r="E62" s="40" t="s">
        <v>70</v>
      </c>
      <c r="F62" s="40"/>
      <c r="G62" s="45" t="s">
        <v>3</v>
      </c>
      <c r="H62" s="47">
        <v>10</v>
      </c>
      <c r="I62" s="48"/>
    </row>
    <row r="63" spans="1:9" ht="27" customHeight="1">
      <c r="A63" s="39">
        <v>9</v>
      </c>
      <c r="B63" s="40" t="s">
        <v>50</v>
      </c>
      <c r="C63" s="43" t="s">
        <v>29</v>
      </c>
      <c r="D63" s="40" t="s">
        <v>69</v>
      </c>
      <c r="E63" s="40" t="s">
        <v>70</v>
      </c>
      <c r="F63" s="40"/>
      <c r="G63" s="45" t="s">
        <v>82</v>
      </c>
      <c r="H63" s="47">
        <v>9</v>
      </c>
      <c r="I63" s="48"/>
    </row>
    <row r="64" spans="1:9" ht="27" customHeight="1">
      <c r="A64" s="39">
        <v>10</v>
      </c>
      <c r="B64" s="40" t="s">
        <v>140</v>
      </c>
      <c r="C64" s="43" t="s">
        <v>29</v>
      </c>
      <c r="D64" s="40" t="s">
        <v>69</v>
      </c>
      <c r="E64" s="40" t="s">
        <v>70</v>
      </c>
      <c r="F64" s="40"/>
      <c r="G64" s="45" t="s">
        <v>72</v>
      </c>
      <c r="H64" s="47">
        <v>4</v>
      </c>
      <c r="I64" s="48"/>
    </row>
    <row r="65" spans="1:4" s="2" customFormat="1" ht="21" customHeight="1">
      <c r="A65" s="1" t="s">
        <v>141</v>
      </c>
      <c r="C65" s="1"/>
      <c r="D65" s="1"/>
    </row>
    <row r="66" spans="1:4" s="2" customFormat="1" ht="21" customHeight="1">
      <c r="A66" s="1" t="s">
        <v>147</v>
      </c>
      <c r="C66" s="1"/>
      <c r="D66" s="1"/>
    </row>
    <row r="67" spans="1:4" s="2" customFormat="1" ht="21" customHeight="1">
      <c r="A67" s="1" t="s">
        <v>142</v>
      </c>
      <c r="C67" s="1"/>
      <c r="D67" s="1"/>
    </row>
    <row r="68" spans="1:4" s="2" customFormat="1" ht="21" customHeight="1">
      <c r="A68" s="1" t="s">
        <v>149</v>
      </c>
      <c r="C68" s="1"/>
      <c r="D68" s="1"/>
    </row>
    <row r="69" spans="1:4" s="2" customFormat="1" ht="21" customHeight="1">
      <c r="A69" s="1" t="s">
        <v>148</v>
      </c>
      <c r="C69" s="1"/>
      <c r="D69" s="1"/>
    </row>
    <row r="70" spans="1:4" s="2" customFormat="1" ht="21" customHeight="1">
      <c r="A70" s="1" t="s">
        <v>143</v>
      </c>
      <c r="C70" s="1"/>
      <c r="D70" s="1"/>
    </row>
    <row r="71" spans="1:4" s="2" customFormat="1" ht="21" customHeight="1">
      <c r="A71" s="1" t="s">
        <v>60</v>
      </c>
      <c r="C71" s="1"/>
      <c r="D71" s="1"/>
    </row>
    <row r="72" spans="1:4" s="2" customFormat="1" ht="21" customHeight="1">
      <c r="A72" s="22" t="s">
        <v>144</v>
      </c>
      <c r="C72" s="22"/>
      <c r="D72" s="1"/>
    </row>
    <row r="73" spans="1:4" s="2" customFormat="1" ht="21" customHeight="1">
      <c r="A73" s="1" t="s">
        <v>145</v>
      </c>
      <c r="C73" s="1"/>
      <c r="D73" s="1"/>
    </row>
    <row r="74" spans="1:4" s="2" customFormat="1" ht="21" customHeight="1">
      <c r="A74" s="1" t="s">
        <v>146</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7"/>
  <sheetViews>
    <sheetView tabSelected="1" view="pageBreakPreview" zoomScaleNormal="100" zoomScaleSheetLayoutView="100" workbookViewId="0">
      <selection activeCell="I10" sqref="I10:I11"/>
    </sheetView>
  </sheetViews>
  <sheetFormatPr defaultRowHeight="24.95" customHeight="1"/>
  <cols>
    <col min="1" max="2" width="5.625" style="172" customWidth="1"/>
    <col min="3" max="4" width="4.625" style="172" customWidth="1"/>
    <col min="5" max="7" width="5.625" style="172" customWidth="1"/>
    <col min="8" max="8" width="9.125" style="172" customWidth="1"/>
    <col min="9" max="9" width="12.625" style="172" customWidth="1"/>
    <col min="10" max="13" width="7.75" style="172" customWidth="1"/>
    <col min="14" max="14" width="11.875" style="172" customWidth="1"/>
    <col min="15" max="18" width="7.625" style="172" customWidth="1"/>
    <col min="19" max="19" width="2.625" style="172" customWidth="1"/>
    <col min="20" max="20" width="5.625" style="172" customWidth="1"/>
    <col min="21" max="21" width="9" style="172"/>
    <col min="22" max="25" width="5.625" style="172" customWidth="1"/>
    <col min="26" max="256" width="9" style="172"/>
    <col min="257" max="258" width="5.625" style="172" customWidth="1"/>
    <col min="259" max="260" width="4.625" style="172" customWidth="1"/>
    <col min="261" max="263" width="5.625" style="172" customWidth="1"/>
    <col min="264" max="264" width="9.125" style="172" customWidth="1"/>
    <col min="265" max="265" width="12.625" style="172" customWidth="1"/>
    <col min="266" max="269" width="7.75" style="172" customWidth="1"/>
    <col min="270" max="270" width="11.875" style="172" customWidth="1"/>
    <col min="271" max="274" width="7.625" style="172" customWidth="1"/>
    <col min="275" max="275" width="2.625" style="172" customWidth="1"/>
    <col min="276" max="276" width="5.625" style="172" customWidth="1"/>
    <col min="277" max="277" width="9" style="172"/>
    <col min="278" max="281" width="5.625" style="172" customWidth="1"/>
    <col min="282" max="512" width="9" style="172"/>
    <col min="513" max="514" width="5.625" style="172" customWidth="1"/>
    <col min="515" max="516" width="4.625" style="172" customWidth="1"/>
    <col min="517" max="519" width="5.625" style="172" customWidth="1"/>
    <col min="520" max="520" width="9.125" style="172" customWidth="1"/>
    <col min="521" max="521" width="12.625" style="172" customWidth="1"/>
    <col min="522" max="525" width="7.75" style="172" customWidth="1"/>
    <col min="526" max="526" width="11.875" style="172" customWidth="1"/>
    <col min="527" max="530" width="7.625" style="172" customWidth="1"/>
    <col min="531" max="531" width="2.625" style="172" customWidth="1"/>
    <col min="532" max="532" width="5.625" style="172" customWidth="1"/>
    <col min="533" max="533" width="9" style="172"/>
    <col min="534" max="537" width="5.625" style="172" customWidth="1"/>
    <col min="538" max="768" width="9" style="172"/>
    <col min="769" max="770" width="5.625" style="172" customWidth="1"/>
    <col min="771" max="772" width="4.625" style="172" customWidth="1"/>
    <col min="773" max="775" width="5.625" style="172" customWidth="1"/>
    <col min="776" max="776" width="9.125" style="172" customWidth="1"/>
    <col min="777" max="777" width="12.625" style="172" customWidth="1"/>
    <col min="778" max="781" width="7.75" style="172" customWidth="1"/>
    <col min="782" max="782" width="11.875" style="172" customWidth="1"/>
    <col min="783" max="786" width="7.625" style="172" customWidth="1"/>
    <col min="787" max="787" width="2.625" style="172" customWidth="1"/>
    <col min="788" max="788" width="5.625" style="172" customWidth="1"/>
    <col min="789" max="789" width="9" style="172"/>
    <col min="790" max="793" width="5.625" style="172" customWidth="1"/>
    <col min="794" max="1024" width="9" style="172"/>
    <col min="1025" max="1026" width="5.625" style="172" customWidth="1"/>
    <col min="1027" max="1028" width="4.625" style="172" customWidth="1"/>
    <col min="1029" max="1031" width="5.625" style="172" customWidth="1"/>
    <col min="1032" max="1032" width="9.125" style="172" customWidth="1"/>
    <col min="1033" max="1033" width="12.625" style="172" customWidth="1"/>
    <col min="1034" max="1037" width="7.75" style="172" customWidth="1"/>
    <col min="1038" max="1038" width="11.875" style="172" customWidth="1"/>
    <col min="1039" max="1042" width="7.625" style="172" customWidth="1"/>
    <col min="1043" max="1043" width="2.625" style="172" customWidth="1"/>
    <col min="1044" max="1044" width="5.625" style="172" customWidth="1"/>
    <col min="1045" max="1045" width="9" style="172"/>
    <col min="1046" max="1049" width="5.625" style="172" customWidth="1"/>
    <col min="1050" max="1280" width="9" style="172"/>
    <col min="1281" max="1282" width="5.625" style="172" customWidth="1"/>
    <col min="1283" max="1284" width="4.625" style="172" customWidth="1"/>
    <col min="1285" max="1287" width="5.625" style="172" customWidth="1"/>
    <col min="1288" max="1288" width="9.125" style="172" customWidth="1"/>
    <col min="1289" max="1289" width="12.625" style="172" customWidth="1"/>
    <col min="1290" max="1293" width="7.75" style="172" customWidth="1"/>
    <col min="1294" max="1294" width="11.875" style="172" customWidth="1"/>
    <col min="1295" max="1298" width="7.625" style="172" customWidth="1"/>
    <col min="1299" max="1299" width="2.625" style="172" customWidth="1"/>
    <col min="1300" max="1300" width="5.625" style="172" customWidth="1"/>
    <col min="1301" max="1301" width="9" style="172"/>
    <col min="1302" max="1305" width="5.625" style="172" customWidth="1"/>
    <col min="1306" max="1536" width="9" style="172"/>
    <col min="1537" max="1538" width="5.625" style="172" customWidth="1"/>
    <col min="1539" max="1540" width="4.625" style="172" customWidth="1"/>
    <col min="1541" max="1543" width="5.625" style="172" customWidth="1"/>
    <col min="1544" max="1544" width="9.125" style="172" customWidth="1"/>
    <col min="1545" max="1545" width="12.625" style="172" customWidth="1"/>
    <col min="1546" max="1549" width="7.75" style="172" customWidth="1"/>
    <col min="1550" max="1550" width="11.875" style="172" customWidth="1"/>
    <col min="1551" max="1554" width="7.625" style="172" customWidth="1"/>
    <col min="1555" max="1555" width="2.625" style="172" customWidth="1"/>
    <col min="1556" max="1556" width="5.625" style="172" customWidth="1"/>
    <col min="1557" max="1557" width="9" style="172"/>
    <col min="1558" max="1561" width="5.625" style="172" customWidth="1"/>
    <col min="1562" max="1792" width="9" style="172"/>
    <col min="1793" max="1794" width="5.625" style="172" customWidth="1"/>
    <col min="1795" max="1796" width="4.625" style="172" customWidth="1"/>
    <col min="1797" max="1799" width="5.625" style="172" customWidth="1"/>
    <col min="1800" max="1800" width="9.125" style="172" customWidth="1"/>
    <col min="1801" max="1801" width="12.625" style="172" customWidth="1"/>
    <col min="1802" max="1805" width="7.75" style="172" customWidth="1"/>
    <col min="1806" max="1806" width="11.875" style="172" customWidth="1"/>
    <col min="1807" max="1810" width="7.625" style="172" customWidth="1"/>
    <col min="1811" max="1811" width="2.625" style="172" customWidth="1"/>
    <col min="1812" max="1812" width="5.625" style="172" customWidth="1"/>
    <col min="1813" max="1813" width="9" style="172"/>
    <col min="1814" max="1817" width="5.625" style="172" customWidth="1"/>
    <col min="1818" max="2048" width="9" style="172"/>
    <col min="2049" max="2050" width="5.625" style="172" customWidth="1"/>
    <col min="2051" max="2052" width="4.625" style="172" customWidth="1"/>
    <col min="2053" max="2055" width="5.625" style="172" customWidth="1"/>
    <col min="2056" max="2056" width="9.125" style="172" customWidth="1"/>
    <col min="2057" max="2057" width="12.625" style="172" customWidth="1"/>
    <col min="2058" max="2061" width="7.75" style="172" customWidth="1"/>
    <col min="2062" max="2062" width="11.875" style="172" customWidth="1"/>
    <col min="2063" max="2066" width="7.625" style="172" customWidth="1"/>
    <col min="2067" max="2067" width="2.625" style="172" customWidth="1"/>
    <col min="2068" max="2068" width="5.625" style="172" customWidth="1"/>
    <col min="2069" max="2069" width="9" style="172"/>
    <col min="2070" max="2073" width="5.625" style="172" customWidth="1"/>
    <col min="2074" max="2304" width="9" style="172"/>
    <col min="2305" max="2306" width="5.625" style="172" customWidth="1"/>
    <col min="2307" max="2308" width="4.625" style="172" customWidth="1"/>
    <col min="2309" max="2311" width="5.625" style="172" customWidth="1"/>
    <col min="2312" max="2312" width="9.125" style="172" customWidth="1"/>
    <col min="2313" max="2313" width="12.625" style="172" customWidth="1"/>
    <col min="2314" max="2317" width="7.75" style="172" customWidth="1"/>
    <col min="2318" max="2318" width="11.875" style="172" customWidth="1"/>
    <col min="2319" max="2322" width="7.625" style="172" customWidth="1"/>
    <col min="2323" max="2323" width="2.625" style="172" customWidth="1"/>
    <col min="2324" max="2324" width="5.625" style="172" customWidth="1"/>
    <col min="2325" max="2325" width="9" style="172"/>
    <col min="2326" max="2329" width="5.625" style="172" customWidth="1"/>
    <col min="2330" max="2560" width="9" style="172"/>
    <col min="2561" max="2562" width="5.625" style="172" customWidth="1"/>
    <col min="2563" max="2564" width="4.625" style="172" customWidth="1"/>
    <col min="2565" max="2567" width="5.625" style="172" customWidth="1"/>
    <col min="2568" max="2568" width="9.125" style="172" customWidth="1"/>
    <col min="2569" max="2569" width="12.625" style="172" customWidth="1"/>
    <col min="2570" max="2573" width="7.75" style="172" customWidth="1"/>
    <col min="2574" max="2574" width="11.875" style="172" customWidth="1"/>
    <col min="2575" max="2578" width="7.625" style="172" customWidth="1"/>
    <col min="2579" max="2579" width="2.625" style="172" customWidth="1"/>
    <col min="2580" max="2580" width="5.625" style="172" customWidth="1"/>
    <col min="2581" max="2581" width="9" style="172"/>
    <col min="2582" max="2585" width="5.625" style="172" customWidth="1"/>
    <col min="2586" max="2816" width="9" style="172"/>
    <col min="2817" max="2818" width="5.625" style="172" customWidth="1"/>
    <col min="2819" max="2820" width="4.625" style="172" customWidth="1"/>
    <col min="2821" max="2823" width="5.625" style="172" customWidth="1"/>
    <col min="2824" max="2824" width="9.125" style="172" customWidth="1"/>
    <col min="2825" max="2825" width="12.625" style="172" customWidth="1"/>
    <col min="2826" max="2829" width="7.75" style="172" customWidth="1"/>
    <col min="2830" max="2830" width="11.875" style="172" customWidth="1"/>
    <col min="2831" max="2834" width="7.625" style="172" customWidth="1"/>
    <col min="2835" max="2835" width="2.625" style="172" customWidth="1"/>
    <col min="2836" max="2836" width="5.625" style="172" customWidth="1"/>
    <col min="2837" max="2837" width="9" style="172"/>
    <col min="2838" max="2841" width="5.625" style="172" customWidth="1"/>
    <col min="2842" max="3072" width="9" style="172"/>
    <col min="3073" max="3074" width="5.625" style="172" customWidth="1"/>
    <col min="3075" max="3076" width="4.625" style="172" customWidth="1"/>
    <col min="3077" max="3079" width="5.625" style="172" customWidth="1"/>
    <col min="3080" max="3080" width="9.125" style="172" customWidth="1"/>
    <col min="3081" max="3081" width="12.625" style="172" customWidth="1"/>
    <col min="3082" max="3085" width="7.75" style="172" customWidth="1"/>
    <col min="3086" max="3086" width="11.875" style="172" customWidth="1"/>
    <col min="3087" max="3090" width="7.625" style="172" customWidth="1"/>
    <col min="3091" max="3091" width="2.625" style="172" customWidth="1"/>
    <col min="3092" max="3092" width="5.625" style="172" customWidth="1"/>
    <col min="3093" max="3093" width="9" style="172"/>
    <col min="3094" max="3097" width="5.625" style="172" customWidth="1"/>
    <col min="3098" max="3328" width="9" style="172"/>
    <col min="3329" max="3330" width="5.625" style="172" customWidth="1"/>
    <col min="3331" max="3332" width="4.625" style="172" customWidth="1"/>
    <col min="3333" max="3335" width="5.625" style="172" customWidth="1"/>
    <col min="3336" max="3336" width="9.125" style="172" customWidth="1"/>
    <col min="3337" max="3337" width="12.625" style="172" customWidth="1"/>
    <col min="3338" max="3341" width="7.75" style="172" customWidth="1"/>
    <col min="3342" max="3342" width="11.875" style="172" customWidth="1"/>
    <col min="3343" max="3346" width="7.625" style="172" customWidth="1"/>
    <col min="3347" max="3347" width="2.625" style="172" customWidth="1"/>
    <col min="3348" max="3348" width="5.625" style="172" customWidth="1"/>
    <col min="3349" max="3349" width="9" style="172"/>
    <col min="3350" max="3353" width="5.625" style="172" customWidth="1"/>
    <col min="3354" max="3584" width="9" style="172"/>
    <col min="3585" max="3586" width="5.625" style="172" customWidth="1"/>
    <col min="3587" max="3588" width="4.625" style="172" customWidth="1"/>
    <col min="3589" max="3591" width="5.625" style="172" customWidth="1"/>
    <col min="3592" max="3592" width="9.125" style="172" customWidth="1"/>
    <col min="3593" max="3593" width="12.625" style="172" customWidth="1"/>
    <col min="3594" max="3597" width="7.75" style="172" customWidth="1"/>
    <col min="3598" max="3598" width="11.875" style="172" customWidth="1"/>
    <col min="3599" max="3602" width="7.625" style="172" customWidth="1"/>
    <col min="3603" max="3603" width="2.625" style="172" customWidth="1"/>
    <col min="3604" max="3604" width="5.625" style="172" customWidth="1"/>
    <col min="3605" max="3605" width="9" style="172"/>
    <col min="3606" max="3609" width="5.625" style="172" customWidth="1"/>
    <col min="3610" max="3840" width="9" style="172"/>
    <col min="3841" max="3842" width="5.625" style="172" customWidth="1"/>
    <col min="3843" max="3844" width="4.625" style="172" customWidth="1"/>
    <col min="3845" max="3847" width="5.625" style="172" customWidth="1"/>
    <col min="3848" max="3848" width="9.125" style="172" customWidth="1"/>
    <col min="3849" max="3849" width="12.625" style="172" customWidth="1"/>
    <col min="3850" max="3853" width="7.75" style="172" customWidth="1"/>
    <col min="3854" max="3854" width="11.875" style="172" customWidth="1"/>
    <col min="3855" max="3858" width="7.625" style="172" customWidth="1"/>
    <col min="3859" max="3859" width="2.625" style="172" customWidth="1"/>
    <col min="3860" max="3860" width="5.625" style="172" customWidth="1"/>
    <col min="3861" max="3861" width="9" style="172"/>
    <col min="3862" max="3865" width="5.625" style="172" customWidth="1"/>
    <col min="3866" max="4096" width="9" style="172"/>
    <col min="4097" max="4098" width="5.625" style="172" customWidth="1"/>
    <col min="4099" max="4100" width="4.625" style="172" customWidth="1"/>
    <col min="4101" max="4103" width="5.625" style="172" customWidth="1"/>
    <col min="4104" max="4104" width="9.125" style="172" customWidth="1"/>
    <col min="4105" max="4105" width="12.625" style="172" customWidth="1"/>
    <col min="4106" max="4109" width="7.75" style="172" customWidth="1"/>
    <col min="4110" max="4110" width="11.875" style="172" customWidth="1"/>
    <col min="4111" max="4114" width="7.625" style="172" customWidth="1"/>
    <col min="4115" max="4115" width="2.625" style="172" customWidth="1"/>
    <col min="4116" max="4116" width="5.625" style="172" customWidth="1"/>
    <col min="4117" max="4117" width="9" style="172"/>
    <col min="4118" max="4121" width="5.625" style="172" customWidth="1"/>
    <col min="4122" max="4352" width="9" style="172"/>
    <col min="4353" max="4354" width="5.625" style="172" customWidth="1"/>
    <col min="4355" max="4356" width="4.625" style="172" customWidth="1"/>
    <col min="4357" max="4359" width="5.625" style="172" customWidth="1"/>
    <col min="4360" max="4360" width="9.125" style="172" customWidth="1"/>
    <col min="4361" max="4361" width="12.625" style="172" customWidth="1"/>
    <col min="4362" max="4365" width="7.75" style="172" customWidth="1"/>
    <col min="4366" max="4366" width="11.875" style="172" customWidth="1"/>
    <col min="4367" max="4370" width="7.625" style="172" customWidth="1"/>
    <col min="4371" max="4371" width="2.625" style="172" customWidth="1"/>
    <col min="4372" max="4372" width="5.625" style="172" customWidth="1"/>
    <col min="4373" max="4373" width="9" style="172"/>
    <col min="4374" max="4377" width="5.625" style="172" customWidth="1"/>
    <col min="4378" max="4608" width="9" style="172"/>
    <col min="4609" max="4610" width="5.625" style="172" customWidth="1"/>
    <col min="4611" max="4612" width="4.625" style="172" customWidth="1"/>
    <col min="4613" max="4615" width="5.625" style="172" customWidth="1"/>
    <col min="4616" max="4616" width="9.125" style="172" customWidth="1"/>
    <col min="4617" max="4617" width="12.625" style="172" customWidth="1"/>
    <col min="4618" max="4621" width="7.75" style="172" customWidth="1"/>
    <col min="4622" max="4622" width="11.875" style="172" customWidth="1"/>
    <col min="4623" max="4626" width="7.625" style="172" customWidth="1"/>
    <col min="4627" max="4627" width="2.625" style="172" customWidth="1"/>
    <col min="4628" max="4628" width="5.625" style="172" customWidth="1"/>
    <col min="4629" max="4629" width="9" style="172"/>
    <col min="4630" max="4633" width="5.625" style="172" customWidth="1"/>
    <col min="4634" max="4864" width="9" style="172"/>
    <col min="4865" max="4866" width="5.625" style="172" customWidth="1"/>
    <col min="4867" max="4868" width="4.625" style="172" customWidth="1"/>
    <col min="4869" max="4871" width="5.625" style="172" customWidth="1"/>
    <col min="4872" max="4872" width="9.125" style="172" customWidth="1"/>
    <col min="4873" max="4873" width="12.625" style="172" customWidth="1"/>
    <col min="4874" max="4877" width="7.75" style="172" customWidth="1"/>
    <col min="4878" max="4878" width="11.875" style="172" customWidth="1"/>
    <col min="4879" max="4882" width="7.625" style="172" customWidth="1"/>
    <col min="4883" max="4883" width="2.625" style="172" customWidth="1"/>
    <col min="4884" max="4884" width="5.625" style="172" customWidth="1"/>
    <col min="4885" max="4885" width="9" style="172"/>
    <col min="4886" max="4889" width="5.625" style="172" customWidth="1"/>
    <col min="4890" max="5120" width="9" style="172"/>
    <col min="5121" max="5122" width="5.625" style="172" customWidth="1"/>
    <col min="5123" max="5124" width="4.625" style="172" customWidth="1"/>
    <col min="5125" max="5127" width="5.625" style="172" customWidth="1"/>
    <col min="5128" max="5128" width="9.125" style="172" customWidth="1"/>
    <col min="5129" max="5129" width="12.625" style="172" customWidth="1"/>
    <col min="5130" max="5133" width="7.75" style="172" customWidth="1"/>
    <col min="5134" max="5134" width="11.875" style="172" customWidth="1"/>
    <col min="5135" max="5138" width="7.625" style="172" customWidth="1"/>
    <col min="5139" max="5139" width="2.625" style="172" customWidth="1"/>
    <col min="5140" max="5140" width="5.625" style="172" customWidth="1"/>
    <col min="5141" max="5141" width="9" style="172"/>
    <col min="5142" max="5145" width="5.625" style="172" customWidth="1"/>
    <col min="5146" max="5376" width="9" style="172"/>
    <col min="5377" max="5378" width="5.625" style="172" customWidth="1"/>
    <col min="5379" max="5380" width="4.625" style="172" customWidth="1"/>
    <col min="5381" max="5383" width="5.625" style="172" customWidth="1"/>
    <col min="5384" max="5384" width="9.125" style="172" customWidth="1"/>
    <col min="5385" max="5385" width="12.625" style="172" customWidth="1"/>
    <col min="5386" max="5389" width="7.75" style="172" customWidth="1"/>
    <col min="5390" max="5390" width="11.875" style="172" customWidth="1"/>
    <col min="5391" max="5394" width="7.625" style="172" customWidth="1"/>
    <col min="5395" max="5395" width="2.625" style="172" customWidth="1"/>
    <col min="5396" max="5396" width="5.625" style="172" customWidth="1"/>
    <col min="5397" max="5397" width="9" style="172"/>
    <col min="5398" max="5401" width="5.625" style="172" customWidth="1"/>
    <col min="5402" max="5632" width="9" style="172"/>
    <col min="5633" max="5634" width="5.625" style="172" customWidth="1"/>
    <col min="5635" max="5636" width="4.625" style="172" customWidth="1"/>
    <col min="5637" max="5639" width="5.625" style="172" customWidth="1"/>
    <col min="5640" max="5640" width="9.125" style="172" customWidth="1"/>
    <col min="5641" max="5641" width="12.625" style="172" customWidth="1"/>
    <col min="5642" max="5645" width="7.75" style="172" customWidth="1"/>
    <col min="5646" max="5646" width="11.875" style="172" customWidth="1"/>
    <col min="5647" max="5650" width="7.625" style="172" customWidth="1"/>
    <col min="5651" max="5651" width="2.625" style="172" customWidth="1"/>
    <col min="5652" max="5652" width="5.625" style="172" customWidth="1"/>
    <col min="5653" max="5653" width="9" style="172"/>
    <col min="5654" max="5657" width="5.625" style="172" customWidth="1"/>
    <col min="5658" max="5888" width="9" style="172"/>
    <col min="5889" max="5890" width="5.625" style="172" customWidth="1"/>
    <col min="5891" max="5892" width="4.625" style="172" customWidth="1"/>
    <col min="5893" max="5895" width="5.625" style="172" customWidth="1"/>
    <col min="5896" max="5896" width="9.125" style="172" customWidth="1"/>
    <col min="5897" max="5897" width="12.625" style="172" customWidth="1"/>
    <col min="5898" max="5901" width="7.75" style="172" customWidth="1"/>
    <col min="5902" max="5902" width="11.875" style="172" customWidth="1"/>
    <col min="5903" max="5906" width="7.625" style="172" customWidth="1"/>
    <col min="5907" max="5907" width="2.625" style="172" customWidth="1"/>
    <col min="5908" max="5908" width="5.625" style="172" customWidth="1"/>
    <col min="5909" max="5909" width="9" style="172"/>
    <col min="5910" max="5913" width="5.625" style="172" customWidth="1"/>
    <col min="5914" max="6144" width="9" style="172"/>
    <col min="6145" max="6146" width="5.625" style="172" customWidth="1"/>
    <col min="6147" max="6148" width="4.625" style="172" customWidth="1"/>
    <col min="6149" max="6151" width="5.625" style="172" customWidth="1"/>
    <col min="6152" max="6152" width="9.125" style="172" customWidth="1"/>
    <col min="6153" max="6153" width="12.625" style="172" customWidth="1"/>
    <col min="6154" max="6157" width="7.75" style="172" customWidth="1"/>
    <col min="6158" max="6158" width="11.875" style="172" customWidth="1"/>
    <col min="6159" max="6162" width="7.625" style="172" customWidth="1"/>
    <col min="6163" max="6163" width="2.625" style="172" customWidth="1"/>
    <col min="6164" max="6164" width="5.625" style="172" customWidth="1"/>
    <col min="6165" max="6165" width="9" style="172"/>
    <col min="6166" max="6169" width="5.625" style="172" customWidth="1"/>
    <col min="6170" max="6400" width="9" style="172"/>
    <col min="6401" max="6402" width="5.625" style="172" customWidth="1"/>
    <col min="6403" max="6404" width="4.625" style="172" customWidth="1"/>
    <col min="6405" max="6407" width="5.625" style="172" customWidth="1"/>
    <col min="6408" max="6408" width="9.125" style="172" customWidth="1"/>
    <col min="6409" max="6409" width="12.625" style="172" customWidth="1"/>
    <col min="6410" max="6413" width="7.75" style="172" customWidth="1"/>
    <col min="6414" max="6414" width="11.875" style="172" customWidth="1"/>
    <col min="6415" max="6418" width="7.625" style="172" customWidth="1"/>
    <col min="6419" max="6419" width="2.625" style="172" customWidth="1"/>
    <col min="6420" max="6420" width="5.625" style="172" customWidth="1"/>
    <col min="6421" max="6421" width="9" style="172"/>
    <col min="6422" max="6425" width="5.625" style="172" customWidth="1"/>
    <col min="6426" max="6656" width="9" style="172"/>
    <col min="6657" max="6658" width="5.625" style="172" customWidth="1"/>
    <col min="6659" max="6660" width="4.625" style="172" customWidth="1"/>
    <col min="6661" max="6663" width="5.625" style="172" customWidth="1"/>
    <col min="6664" max="6664" width="9.125" style="172" customWidth="1"/>
    <col min="6665" max="6665" width="12.625" style="172" customWidth="1"/>
    <col min="6666" max="6669" width="7.75" style="172" customWidth="1"/>
    <col min="6670" max="6670" width="11.875" style="172" customWidth="1"/>
    <col min="6671" max="6674" width="7.625" style="172" customWidth="1"/>
    <col min="6675" max="6675" width="2.625" style="172" customWidth="1"/>
    <col min="6676" max="6676" width="5.625" style="172" customWidth="1"/>
    <col min="6677" max="6677" width="9" style="172"/>
    <col min="6678" max="6681" width="5.625" style="172" customWidth="1"/>
    <col min="6682" max="6912" width="9" style="172"/>
    <col min="6913" max="6914" width="5.625" style="172" customWidth="1"/>
    <col min="6915" max="6916" width="4.625" style="172" customWidth="1"/>
    <col min="6917" max="6919" width="5.625" style="172" customWidth="1"/>
    <col min="6920" max="6920" width="9.125" style="172" customWidth="1"/>
    <col min="6921" max="6921" width="12.625" style="172" customWidth="1"/>
    <col min="6922" max="6925" width="7.75" style="172" customWidth="1"/>
    <col min="6926" max="6926" width="11.875" style="172" customWidth="1"/>
    <col min="6927" max="6930" width="7.625" style="172" customWidth="1"/>
    <col min="6931" max="6931" width="2.625" style="172" customWidth="1"/>
    <col min="6932" max="6932" width="5.625" style="172" customWidth="1"/>
    <col min="6933" max="6933" width="9" style="172"/>
    <col min="6934" max="6937" width="5.625" style="172" customWidth="1"/>
    <col min="6938" max="7168" width="9" style="172"/>
    <col min="7169" max="7170" width="5.625" style="172" customWidth="1"/>
    <col min="7171" max="7172" width="4.625" style="172" customWidth="1"/>
    <col min="7173" max="7175" width="5.625" style="172" customWidth="1"/>
    <col min="7176" max="7176" width="9.125" style="172" customWidth="1"/>
    <col min="7177" max="7177" width="12.625" style="172" customWidth="1"/>
    <col min="7178" max="7181" width="7.75" style="172" customWidth="1"/>
    <col min="7182" max="7182" width="11.875" style="172" customWidth="1"/>
    <col min="7183" max="7186" width="7.625" style="172" customWidth="1"/>
    <col min="7187" max="7187" width="2.625" style="172" customWidth="1"/>
    <col min="7188" max="7188" width="5.625" style="172" customWidth="1"/>
    <col min="7189" max="7189" width="9" style="172"/>
    <col min="7190" max="7193" width="5.625" style="172" customWidth="1"/>
    <col min="7194" max="7424" width="9" style="172"/>
    <col min="7425" max="7426" width="5.625" style="172" customWidth="1"/>
    <col min="7427" max="7428" width="4.625" style="172" customWidth="1"/>
    <col min="7429" max="7431" width="5.625" style="172" customWidth="1"/>
    <col min="7432" max="7432" width="9.125" style="172" customWidth="1"/>
    <col min="7433" max="7433" width="12.625" style="172" customWidth="1"/>
    <col min="7434" max="7437" width="7.75" style="172" customWidth="1"/>
    <col min="7438" max="7438" width="11.875" style="172" customWidth="1"/>
    <col min="7439" max="7442" width="7.625" style="172" customWidth="1"/>
    <col min="7443" max="7443" width="2.625" style="172" customWidth="1"/>
    <col min="7444" max="7444" width="5.625" style="172" customWidth="1"/>
    <col min="7445" max="7445" width="9" style="172"/>
    <col min="7446" max="7449" width="5.625" style="172" customWidth="1"/>
    <col min="7450" max="7680" width="9" style="172"/>
    <col min="7681" max="7682" width="5.625" style="172" customWidth="1"/>
    <col min="7683" max="7684" width="4.625" style="172" customWidth="1"/>
    <col min="7685" max="7687" width="5.625" style="172" customWidth="1"/>
    <col min="7688" max="7688" width="9.125" style="172" customWidth="1"/>
    <col min="7689" max="7689" width="12.625" style="172" customWidth="1"/>
    <col min="7690" max="7693" width="7.75" style="172" customWidth="1"/>
    <col min="7694" max="7694" width="11.875" style="172" customWidth="1"/>
    <col min="7695" max="7698" width="7.625" style="172" customWidth="1"/>
    <col min="7699" max="7699" width="2.625" style="172" customWidth="1"/>
    <col min="7700" max="7700" width="5.625" style="172" customWidth="1"/>
    <col min="7701" max="7701" width="9" style="172"/>
    <col min="7702" max="7705" width="5.625" style="172" customWidth="1"/>
    <col min="7706" max="7936" width="9" style="172"/>
    <col min="7937" max="7938" width="5.625" style="172" customWidth="1"/>
    <col min="7939" max="7940" width="4.625" style="172" customWidth="1"/>
    <col min="7941" max="7943" width="5.625" style="172" customWidth="1"/>
    <col min="7944" max="7944" width="9.125" style="172" customWidth="1"/>
    <col min="7945" max="7945" width="12.625" style="172" customWidth="1"/>
    <col min="7946" max="7949" width="7.75" style="172" customWidth="1"/>
    <col min="7950" max="7950" width="11.875" style="172" customWidth="1"/>
    <col min="7951" max="7954" width="7.625" style="172" customWidth="1"/>
    <col min="7955" max="7955" width="2.625" style="172" customWidth="1"/>
    <col min="7956" max="7956" width="5.625" style="172" customWidth="1"/>
    <col min="7957" max="7957" width="9" style="172"/>
    <col min="7958" max="7961" width="5.625" style="172" customWidth="1"/>
    <col min="7962" max="8192" width="9" style="172"/>
    <col min="8193" max="8194" width="5.625" style="172" customWidth="1"/>
    <col min="8195" max="8196" width="4.625" style="172" customWidth="1"/>
    <col min="8197" max="8199" width="5.625" style="172" customWidth="1"/>
    <col min="8200" max="8200" width="9.125" style="172" customWidth="1"/>
    <col min="8201" max="8201" width="12.625" style="172" customWidth="1"/>
    <col min="8202" max="8205" width="7.75" style="172" customWidth="1"/>
    <col min="8206" max="8206" width="11.875" style="172" customWidth="1"/>
    <col min="8207" max="8210" width="7.625" style="172" customWidth="1"/>
    <col min="8211" max="8211" width="2.625" style="172" customWidth="1"/>
    <col min="8212" max="8212" width="5.625" style="172" customWidth="1"/>
    <col min="8213" max="8213" width="9" style="172"/>
    <col min="8214" max="8217" width="5.625" style="172" customWidth="1"/>
    <col min="8218" max="8448" width="9" style="172"/>
    <col min="8449" max="8450" width="5.625" style="172" customWidth="1"/>
    <col min="8451" max="8452" width="4.625" style="172" customWidth="1"/>
    <col min="8453" max="8455" width="5.625" style="172" customWidth="1"/>
    <col min="8456" max="8456" width="9.125" style="172" customWidth="1"/>
    <col min="8457" max="8457" width="12.625" style="172" customWidth="1"/>
    <col min="8458" max="8461" width="7.75" style="172" customWidth="1"/>
    <col min="8462" max="8462" width="11.875" style="172" customWidth="1"/>
    <col min="8463" max="8466" width="7.625" style="172" customWidth="1"/>
    <col min="8467" max="8467" width="2.625" style="172" customWidth="1"/>
    <col min="8468" max="8468" width="5.625" style="172" customWidth="1"/>
    <col min="8469" max="8469" width="9" style="172"/>
    <col min="8470" max="8473" width="5.625" style="172" customWidth="1"/>
    <col min="8474" max="8704" width="9" style="172"/>
    <col min="8705" max="8706" width="5.625" style="172" customWidth="1"/>
    <col min="8707" max="8708" width="4.625" style="172" customWidth="1"/>
    <col min="8709" max="8711" width="5.625" style="172" customWidth="1"/>
    <col min="8712" max="8712" width="9.125" style="172" customWidth="1"/>
    <col min="8713" max="8713" width="12.625" style="172" customWidth="1"/>
    <col min="8714" max="8717" width="7.75" style="172" customWidth="1"/>
    <col min="8718" max="8718" width="11.875" style="172" customWidth="1"/>
    <col min="8719" max="8722" width="7.625" style="172" customWidth="1"/>
    <col min="8723" max="8723" width="2.625" style="172" customWidth="1"/>
    <col min="8724" max="8724" width="5.625" style="172" customWidth="1"/>
    <col min="8725" max="8725" width="9" style="172"/>
    <col min="8726" max="8729" width="5.625" style="172" customWidth="1"/>
    <col min="8730" max="8960" width="9" style="172"/>
    <col min="8961" max="8962" width="5.625" style="172" customWidth="1"/>
    <col min="8963" max="8964" width="4.625" style="172" customWidth="1"/>
    <col min="8965" max="8967" width="5.625" style="172" customWidth="1"/>
    <col min="8968" max="8968" width="9.125" style="172" customWidth="1"/>
    <col min="8969" max="8969" width="12.625" style="172" customWidth="1"/>
    <col min="8970" max="8973" width="7.75" style="172" customWidth="1"/>
    <col min="8974" max="8974" width="11.875" style="172" customWidth="1"/>
    <col min="8975" max="8978" width="7.625" style="172" customWidth="1"/>
    <col min="8979" max="8979" width="2.625" style="172" customWidth="1"/>
    <col min="8980" max="8980" width="5.625" style="172" customWidth="1"/>
    <col min="8981" max="8981" width="9" style="172"/>
    <col min="8982" max="8985" width="5.625" style="172" customWidth="1"/>
    <col min="8986" max="9216" width="9" style="172"/>
    <col min="9217" max="9218" width="5.625" style="172" customWidth="1"/>
    <col min="9219" max="9220" width="4.625" style="172" customWidth="1"/>
    <col min="9221" max="9223" width="5.625" style="172" customWidth="1"/>
    <col min="9224" max="9224" width="9.125" style="172" customWidth="1"/>
    <col min="9225" max="9225" width="12.625" style="172" customWidth="1"/>
    <col min="9226" max="9229" width="7.75" style="172" customWidth="1"/>
    <col min="9230" max="9230" width="11.875" style="172" customWidth="1"/>
    <col min="9231" max="9234" width="7.625" style="172" customWidth="1"/>
    <col min="9235" max="9235" width="2.625" style="172" customWidth="1"/>
    <col min="9236" max="9236" width="5.625" style="172" customWidth="1"/>
    <col min="9237" max="9237" width="9" style="172"/>
    <col min="9238" max="9241" width="5.625" style="172" customWidth="1"/>
    <col min="9242" max="9472" width="9" style="172"/>
    <col min="9473" max="9474" width="5.625" style="172" customWidth="1"/>
    <col min="9475" max="9476" width="4.625" style="172" customWidth="1"/>
    <col min="9477" max="9479" width="5.625" style="172" customWidth="1"/>
    <col min="9480" max="9480" width="9.125" style="172" customWidth="1"/>
    <col min="9481" max="9481" width="12.625" style="172" customWidth="1"/>
    <col min="9482" max="9485" width="7.75" style="172" customWidth="1"/>
    <col min="9486" max="9486" width="11.875" style="172" customWidth="1"/>
    <col min="9487" max="9490" width="7.625" style="172" customWidth="1"/>
    <col min="9491" max="9491" width="2.625" style="172" customWidth="1"/>
    <col min="9492" max="9492" width="5.625" style="172" customWidth="1"/>
    <col min="9493" max="9493" width="9" style="172"/>
    <col min="9494" max="9497" width="5.625" style="172" customWidth="1"/>
    <col min="9498" max="9728" width="9" style="172"/>
    <col min="9729" max="9730" width="5.625" style="172" customWidth="1"/>
    <col min="9731" max="9732" width="4.625" style="172" customWidth="1"/>
    <col min="9733" max="9735" width="5.625" style="172" customWidth="1"/>
    <col min="9736" max="9736" width="9.125" style="172" customWidth="1"/>
    <col min="9737" max="9737" width="12.625" style="172" customWidth="1"/>
    <col min="9738" max="9741" width="7.75" style="172" customWidth="1"/>
    <col min="9742" max="9742" width="11.875" style="172" customWidth="1"/>
    <col min="9743" max="9746" width="7.625" style="172" customWidth="1"/>
    <col min="9747" max="9747" width="2.625" style="172" customWidth="1"/>
    <col min="9748" max="9748" width="5.625" style="172" customWidth="1"/>
    <col min="9749" max="9749" width="9" style="172"/>
    <col min="9750" max="9753" width="5.625" style="172" customWidth="1"/>
    <col min="9754" max="9984" width="9" style="172"/>
    <col min="9985" max="9986" width="5.625" style="172" customWidth="1"/>
    <col min="9987" max="9988" width="4.625" style="172" customWidth="1"/>
    <col min="9989" max="9991" width="5.625" style="172" customWidth="1"/>
    <col min="9992" max="9992" width="9.125" style="172" customWidth="1"/>
    <col min="9993" max="9993" width="12.625" style="172" customWidth="1"/>
    <col min="9994" max="9997" width="7.75" style="172" customWidth="1"/>
    <col min="9998" max="9998" width="11.875" style="172" customWidth="1"/>
    <col min="9999" max="10002" width="7.625" style="172" customWidth="1"/>
    <col min="10003" max="10003" width="2.625" style="172" customWidth="1"/>
    <col min="10004" max="10004" width="5.625" style="172" customWidth="1"/>
    <col min="10005" max="10005" width="9" style="172"/>
    <col min="10006" max="10009" width="5.625" style="172" customWidth="1"/>
    <col min="10010" max="10240" width="9" style="172"/>
    <col min="10241" max="10242" width="5.625" style="172" customWidth="1"/>
    <col min="10243" max="10244" width="4.625" style="172" customWidth="1"/>
    <col min="10245" max="10247" width="5.625" style="172" customWidth="1"/>
    <col min="10248" max="10248" width="9.125" style="172" customWidth="1"/>
    <col min="10249" max="10249" width="12.625" style="172" customWidth="1"/>
    <col min="10250" max="10253" width="7.75" style="172" customWidth="1"/>
    <col min="10254" max="10254" width="11.875" style="172" customWidth="1"/>
    <col min="10255" max="10258" width="7.625" style="172" customWidth="1"/>
    <col min="10259" max="10259" width="2.625" style="172" customWidth="1"/>
    <col min="10260" max="10260" width="5.625" style="172" customWidth="1"/>
    <col min="10261" max="10261" width="9" style="172"/>
    <col min="10262" max="10265" width="5.625" style="172" customWidth="1"/>
    <col min="10266" max="10496" width="9" style="172"/>
    <col min="10497" max="10498" width="5.625" style="172" customWidth="1"/>
    <col min="10499" max="10500" width="4.625" style="172" customWidth="1"/>
    <col min="10501" max="10503" width="5.625" style="172" customWidth="1"/>
    <col min="10504" max="10504" width="9.125" style="172" customWidth="1"/>
    <col min="10505" max="10505" width="12.625" style="172" customWidth="1"/>
    <col min="10506" max="10509" width="7.75" style="172" customWidth="1"/>
    <col min="10510" max="10510" width="11.875" style="172" customWidth="1"/>
    <col min="10511" max="10514" width="7.625" style="172" customWidth="1"/>
    <col min="10515" max="10515" width="2.625" style="172" customWidth="1"/>
    <col min="10516" max="10516" width="5.625" style="172" customWidth="1"/>
    <col min="10517" max="10517" width="9" style="172"/>
    <col min="10518" max="10521" width="5.625" style="172" customWidth="1"/>
    <col min="10522" max="10752" width="9" style="172"/>
    <col min="10753" max="10754" width="5.625" style="172" customWidth="1"/>
    <col min="10755" max="10756" width="4.625" style="172" customWidth="1"/>
    <col min="10757" max="10759" width="5.625" style="172" customWidth="1"/>
    <col min="10760" max="10760" width="9.125" style="172" customWidth="1"/>
    <col min="10761" max="10761" width="12.625" style="172" customWidth="1"/>
    <col min="10762" max="10765" width="7.75" style="172" customWidth="1"/>
    <col min="10766" max="10766" width="11.875" style="172" customWidth="1"/>
    <col min="10767" max="10770" width="7.625" style="172" customWidth="1"/>
    <col min="10771" max="10771" width="2.625" style="172" customWidth="1"/>
    <col min="10772" max="10772" width="5.625" style="172" customWidth="1"/>
    <col min="10773" max="10773" width="9" style="172"/>
    <col min="10774" max="10777" width="5.625" style="172" customWidth="1"/>
    <col min="10778" max="11008" width="9" style="172"/>
    <col min="11009" max="11010" width="5.625" style="172" customWidth="1"/>
    <col min="11011" max="11012" width="4.625" style="172" customWidth="1"/>
    <col min="11013" max="11015" width="5.625" style="172" customWidth="1"/>
    <col min="11016" max="11016" width="9.125" style="172" customWidth="1"/>
    <col min="11017" max="11017" width="12.625" style="172" customWidth="1"/>
    <col min="11018" max="11021" width="7.75" style="172" customWidth="1"/>
    <col min="11022" max="11022" width="11.875" style="172" customWidth="1"/>
    <col min="11023" max="11026" width="7.625" style="172" customWidth="1"/>
    <col min="11027" max="11027" width="2.625" style="172" customWidth="1"/>
    <col min="11028" max="11028" width="5.625" style="172" customWidth="1"/>
    <col min="11029" max="11029" width="9" style="172"/>
    <col min="11030" max="11033" width="5.625" style="172" customWidth="1"/>
    <col min="11034" max="11264" width="9" style="172"/>
    <col min="11265" max="11266" width="5.625" style="172" customWidth="1"/>
    <col min="11267" max="11268" width="4.625" style="172" customWidth="1"/>
    <col min="11269" max="11271" width="5.625" style="172" customWidth="1"/>
    <col min="11272" max="11272" width="9.125" style="172" customWidth="1"/>
    <col min="11273" max="11273" width="12.625" style="172" customWidth="1"/>
    <col min="11274" max="11277" width="7.75" style="172" customWidth="1"/>
    <col min="11278" max="11278" width="11.875" style="172" customWidth="1"/>
    <col min="11279" max="11282" width="7.625" style="172" customWidth="1"/>
    <col min="11283" max="11283" width="2.625" style="172" customWidth="1"/>
    <col min="11284" max="11284" width="5.625" style="172" customWidth="1"/>
    <col min="11285" max="11285" width="9" style="172"/>
    <col min="11286" max="11289" width="5.625" style="172" customWidth="1"/>
    <col min="11290" max="11520" width="9" style="172"/>
    <col min="11521" max="11522" width="5.625" style="172" customWidth="1"/>
    <col min="11523" max="11524" width="4.625" style="172" customWidth="1"/>
    <col min="11525" max="11527" width="5.625" style="172" customWidth="1"/>
    <col min="11528" max="11528" width="9.125" style="172" customWidth="1"/>
    <col min="11529" max="11529" width="12.625" style="172" customWidth="1"/>
    <col min="11530" max="11533" width="7.75" style="172" customWidth="1"/>
    <col min="11534" max="11534" width="11.875" style="172" customWidth="1"/>
    <col min="11535" max="11538" width="7.625" style="172" customWidth="1"/>
    <col min="11539" max="11539" width="2.625" style="172" customWidth="1"/>
    <col min="11540" max="11540" width="5.625" style="172" customWidth="1"/>
    <col min="11541" max="11541" width="9" style="172"/>
    <col min="11542" max="11545" width="5.625" style="172" customWidth="1"/>
    <col min="11546" max="11776" width="9" style="172"/>
    <col min="11777" max="11778" width="5.625" style="172" customWidth="1"/>
    <col min="11779" max="11780" width="4.625" style="172" customWidth="1"/>
    <col min="11781" max="11783" width="5.625" style="172" customWidth="1"/>
    <col min="11784" max="11784" width="9.125" style="172" customWidth="1"/>
    <col min="11785" max="11785" width="12.625" style="172" customWidth="1"/>
    <col min="11786" max="11789" width="7.75" style="172" customWidth="1"/>
    <col min="11790" max="11790" width="11.875" style="172" customWidth="1"/>
    <col min="11791" max="11794" width="7.625" style="172" customWidth="1"/>
    <col min="11795" max="11795" width="2.625" style="172" customWidth="1"/>
    <col min="11796" max="11796" width="5.625" style="172" customWidth="1"/>
    <col min="11797" max="11797" width="9" style="172"/>
    <col min="11798" max="11801" width="5.625" style="172" customWidth="1"/>
    <col min="11802" max="12032" width="9" style="172"/>
    <col min="12033" max="12034" width="5.625" style="172" customWidth="1"/>
    <col min="12035" max="12036" width="4.625" style="172" customWidth="1"/>
    <col min="12037" max="12039" width="5.625" style="172" customWidth="1"/>
    <col min="12040" max="12040" width="9.125" style="172" customWidth="1"/>
    <col min="12041" max="12041" width="12.625" style="172" customWidth="1"/>
    <col min="12042" max="12045" width="7.75" style="172" customWidth="1"/>
    <col min="12046" max="12046" width="11.875" style="172" customWidth="1"/>
    <col min="12047" max="12050" width="7.625" style="172" customWidth="1"/>
    <col min="12051" max="12051" width="2.625" style="172" customWidth="1"/>
    <col min="12052" max="12052" width="5.625" style="172" customWidth="1"/>
    <col min="12053" max="12053" width="9" style="172"/>
    <col min="12054" max="12057" width="5.625" style="172" customWidth="1"/>
    <col min="12058" max="12288" width="9" style="172"/>
    <col min="12289" max="12290" width="5.625" style="172" customWidth="1"/>
    <col min="12291" max="12292" width="4.625" style="172" customWidth="1"/>
    <col min="12293" max="12295" width="5.625" style="172" customWidth="1"/>
    <col min="12296" max="12296" width="9.125" style="172" customWidth="1"/>
    <col min="12297" max="12297" width="12.625" style="172" customWidth="1"/>
    <col min="12298" max="12301" width="7.75" style="172" customWidth="1"/>
    <col min="12302" max="12302" width="11.875" style="172" customWidth="1"/>
    <col min="12303" max="12306" width="7.625" style="172" customWidth="1"/>
    <col min="12307" max="12307" width="2.625" style="172" customWidth="1"/>
    <col min="12308" max="12308" width="5.625" style="172" customWidth="1"/>
    <col min="12309" max="12309" width="9" style="172"/>
    <col min="12310" max="12313" width="5.625" style="172" customWidth="1"/>
    <col min="12314" max="12544" width="9" style="172"/>
    <col min="12545" max="12546" width="5.625" style="172" customWidth="1"/>
    <col min="12547" max="12548" width="4.625" style="172" customWidth="1"/>
    <col min="12549" max="12551" width="5.625" style="172" customWidth="1"/>
    <col min="12552" max="12552" width="9.125" style="172" customWidth="1"/>
    <col min="12553" max="12553" width="12.625" style="172" customWidth="1"/>
    <col min="12554" max="12557" width="7.75" style="172" customWidth="1"/>
    <col min="12558" max="12558" width="11.875" style="172" customWidth="1"/>
    <col min="12559" max="12562" width="7.625" style="172" customWidth="1"/>
    <col min="12563" max="12563" width="2.625" style="172" customWidth="1"/>
    <col min="12564" max="12564" width="5.625" style="172" customWidth="1"/>
    <col min="12565" max="12565" width="9" style="172"/>
    <col min="12566" max="12569" width="5.625" style="172" customWidth="1"/>
    <col min="12570" max="12800" width="9" style="172"/>
    <col min="12801" max="12802" width="5.625" style="172" customWidth="1"/>
    <col min="12803" max="12804" width="4.625" style="172" customWidth="1"/>
    <col min="12805" max="12807" width="5.625" style="172" customWidth="1"/>
    <col min="12808" max="12808" width="9.125" style="172" customWidth="1"/>
    <col min="12809" max="12809" width="12.625" style="172" customWidth="1"/>
    <col min="12810" max="12813" width="7.75" style="172" customWidth="1"/>
    <col min="12814" max="12814" width="11.875" style="172" customWidth="1"/>
    <col min="12815" max="12818" width="7.625" style="172" customWidth="1"/>
    <col min="12819" max="12819" width="2.625" style="172" customWidth="1"/>
    <col min="12820" max="12820" width="5.625" style="172" customWidth="1"/>
    <col min="12821" max="12821" width="9" style="172"/>
    <col min="12822" max="12825" width="5.625" style="172" customWidth="1"/>
    <col min="12826" max="13056" width="9" style="172"/>
    <col min="13057" max="13058" width="5.625" style="172" customWidth="1"/>
    <col min="13059" max="13060" width="4.625" style="172" customWidth="1"/>
    <col min="13061" max="13063" width="5.625" style="172" customWidth="1"/>
    <col min="13064" max="13064" width="9.125" style="172" customWidth="1"/>
    <col min="13065" max="13065" width="12.625" style="172" customWidth="1"/>
    <col min="13066" max="13069" width="7.75" style="172" customWidth="1"/>
    <col min="13070" max="13070" width="11.875" style="172" customWidth="1"/>
    <col min="13071" max="13074" width="7.625" style="172" customWidth="1"/>
    <col min="13075" max="13075" width="2.625" style="172" customWidth="1"/>
    <col min="13076" max="13076" width="5.625" style="172" customWidth="1"/>
    <col min="13077" max="13077" width="9" style="172"/>
    <col min="13078" max="13081" width="5.625" style="172" customWidth="1"/>
    <col min="13082" max="13312" width="9" style="172"/>
    <col min="13313" max="13314" width="5.625" style="172" customWidth="1"/>
    <col min="13315" max="13316" width="4.625" style="172" customWidth="1"/>
    <col min="13317" max="13319" width="5.625" style="172" customWidth="1"/>
    <col min="13320" max="13320" width="9.125" style="172" customWidth="1"/>
    <col min="13321" max="13321" width="12.625" style="172" customWidth="1"/>
    <col min="13322" max="13325" width="7.75" style="172" customWidth="1"/>
    <col min="13326" max="13326" width="11.875" style="172" customWidth="1"/>
    <col min="13327" max="13330" width="7.625" style="172" customWidth="1"/>
    <col min="13331" max="13331" width="2.625" style="172" customWidth="1"/>
    <col min="13332" max="13332" width="5.625" style="172" customWidth="1"/>
    <col min="13333" max="13333" width="9" style="172"/>
    <col min="13334" max="13337" width="5.625" style="172" customWidth="1"/>
    <col min="13338" max="13568" width="9" style="172"/>
    <col min="13569" max="13570" width="5.625" style="172" customWidth="1"/>
    <col min="13571" max="13572" width="4.625" style="172" customWidth="1"/>
    <col min="13573" max="13575" width="5.625" style="172" customWidth="1"/>
    <col min="13576" max="13576" width="9.125" style="172" customWidth="1"/>
    <col min="13577" max="13577" width="12.625" style="172" customWidth="1"/>
    <col min="13578" max="13581" width="7.75" style="172" customWidth="1"/>
    <col min="13582" max="13582" width="11.875" style="172" customWidth="1"/>
    <col min="13583" max="13586" width="7.625" style="172" customWidth="1"/>
    <col min="13587" max="13587" width="2.625" style="172" customWidth="1"/>
    <col min="13588" max="13588" width="5.625" style="172" customWidth="1"/>
    <col min="13589" max="13589" width="9" style="172"/>
    <col min="13590" max="13593" width="5.625" style="172" customWidth="1"/>
    <col min="13594" max="13824" width="9" style="172"/>
    <col min="13825" max="13826" width="5.625" style="172" customWidth="1"/>
    <col min="13827" max="13828" width="4.625" style="172" customWidth="1"/>
    <col min="13829" max="13831" width="5.625" style="172" customWidth="1"/>
    <col min="13832" max="13832" width="9.125" style="172" customWidth="1"/>
    <col min="13833" max="13833" width="12.625" style="172" customWidth="1"/>
    <col min="13834" max="13837" width="7.75" style="172" customWidth="1"/>
    <col min="13838" max="13838" width="11.875" style="172" customWidth="1"/>
    <col min="13839" max="13842" width="7.625" style="172" customWidth="1"/>
    <col min="13843" max="13843" width="2.625" style="172" customWidth="1"/>
    <col min="13844" max="13844" width="5.625" style="172" customWidth="1"/>
    <col min="13845" max="13845" width="9" style="172"/>
    <col min="13846" max="13849" width="5.625" style="172" customWidth="1"/>
    <col min="13850" max="14080" width="9" style="172"/>
    <col min="14081" max="14082" width="5.625" style="172" customWidth="1"/>
    <col min="14083" max="14084" width="4.625" style="172" customWidth="1"/>
    <col min="14085" max="14087" width="5.625" style="172" customWidth="1"/>
    <col min="14088" max="14088" width="9.125" style="172" customWidth="1"/>
    <col min="14089" max="14089" width="12.625" style="172" customWidth="1"/>
    <col min="14090" max="14093" width="7.75" style="172" customWidth="1"/>
    <col min="14094" max="14094" width="11.875" style="172" customWidth="1"/>
    <col min="14095" max="14098" width="7.625" style="172" customWidth="1"/>
    <col min="14099" max="14099" width="2.625" style="172" customWidth="1"/>
    <col min="14100" max="14100" width="5.625" style="172" customWidth="1"/>
    <col min="14101" max="14101" width="9" style="172"/>
    <col min="14102" max="14105" width="5.625" style="172" customWidth="1"/>
    <col min="14106" max="14336" width="9" style="172"/>
    <col min="14337" max="14338" width="5.625" style="172" customWidth="1"/>
    <col min="14339" max="14340" width="4.625" style="172" customWidth="1"/>
    <col min="14341" max="14343" width="5.625" style="172" customWidth="1"/>
    <col min="14344" max="14344" width="9.125" style="172" customWidth="1"/>
    <col min="14345" max="14345" width="12.625" style="172" customWidth="1"/>
    <col min="14346" max="14349" width="7.75" style="172" customWidth="1"/>
    <col min="14350" max="14350" width="11.875" style="172" customWidth="1"/>
    <col min="14351" max="14354" width="7.625" style="172" customWidth="1"/>
    <col min="14355" max="14355" width="2.625" style="172" customWidth="1"/>
    <col min="14356" max="14356" width="5.625" style="172" customWidth="1"/>
    <col min="14357" max="14357" width="9" style="172"/>
    <col min="14358" max="14361" width="5.625" style="172" customWidth="1"/>
    <col min="14362" max="14592" width="9" style="172"/>
    <col min="14593" max="14594" width="5.625" style="172" customWidth="1"/>
    <col min="14595" max="14596" width="4.625" style="172" customWidth="1"/>
    <col min="14597" max="14599" width="5.625" style="172" customWidth="1"/>
    <col min="14600" max="14600" width="9.125" style="172" customWidth="1"/>
    <col min="14601" max="14601" width="12.625" style="172" customWidth="1"/>
    <col min="14602" max="14605" width="7.75" style="172" customWidth="1"/>
    <col min="14606" max="14606" width="11.875" style="172" customWidth="1"/>
    <col min="14607" max="14610" width="7.625" style="172" customWidth="1"/>
    <col min="14611" max="14611" width="2.625" style="172" customWidth="1"/>
    <col min="14612" max="14612" width="5.625" style="172" customWidth="1"/>
    <col min="14613" max="14613" width="9" style="172"/>
    <col min="14614" max="14617" width="5.625" style="172" customWidth="1"/>
    <col min="14618" max="14848" width="9" style="172"/>
    <col min="14849" max="14850" width="5.625" style="172" customWidth="1"/>
    <col min="14851" max="14852" width="4.625" style="172" customWidth="1"/>
    <col min="14853" max="14855" width="5.625" style="172" customWidth="1"/>
    <col min="14856" max="14856" width="9.125" style="172" customWidth="1"/>
    <col min="14857" max="14857" width="12.625" style="172" customWidth="1"/>
    <col min="14858" max="14861" width="7.75" style="172" customWidth="1"/>
    <col min="14862" max="14862" width="11.875" style="172" customWidth="1"/>
    <col min="14863" max="14866" width="7.625" style="172" customWidth="1"/>
    <col min="14867" max="14867" width="2.625" style="172" customWidth="1"/>
    <col min="14868" max="14868" width="5.625" style="172" customWidth="1"/>
    <col min="14869" max="14869" width="9" style="172"/>
    <col min="14870" max="14873" width="5.625" style="172" customWidth="1"/>
    <col min="14874" max="15104" width="9" style="172"/>
    <col min="15105" max="15106" width="5.625" style="172" customWidth="1"/>
    <col min="15107" max="15108" width="4.625" style="172" customWidth="1"/>
    <col min="15109" max="15111" width="5.625" style="172" customWidth="1"/>
    <col min="15112" max="15112" width="9.125" style="172" customWidth="1"/>
    <col min="15113" max="15113" width="12.625" style="172" customWidth="1"/>
    <col min="15114" max="15117" width="7.75" style="172" customWidth="1"/>
    <col min="15118" max="15118" width="11.875" style="172" customWidth="1"/>
    <col min="15119" max="15122" width="7.625" style="172" customWidth="1"/>
    <col min="15123" max="15123" width="2.625" style="172" customWidth="1"/>
    <col min="15124" max="15124" width="5.625" style="172" customWidth="1"/>
    <col min="15125" max="15125" width="9" style="172"/>
    <col min="15126" max="15129" width="5.625" style="172" customWidth="1"/>
    <col min="15130" max="15360" width="9" style="172"/>
    <col min="15361" max="15362" width="5.625" style="172" customWidth="1"/>
    <col min="15363" max="15364" width="4.625" style="172" customWidth="1"/>
    <col min="15365" max="15367" width="5.625" style="172" customWidth="1"/>
    <col min="15368" max="15368" width="9.125" style="172" customWidth="1"/>
    <col min="15369" max="15369" width="12.625" style="172" customWidth="1"/>
    <col min="15370" max="15373" width="7.75" style="172" customWidth="1"/>
    <col min="15374" max="15374" width="11.875" style="172" customWidth="1"/>
    <col min="15375" max="15378" width="7.625" style="172" customWidth="1"/>
    <col min="15379" max="15379" width="2.625" style="172" customWidth="1"/>
    <col min="15380" max="15380" width="5.625" style="172" customWidth="1"/>
    <col min="15381" max="15381" width="9" style="172"/>
    <col min="15382" max="15385" width="5.625" style="172" customWidth="1"/>
    <col min="15386" max="15616" width="9" style="172"/>
    <col min="15617" max="15618" width="5.625" style="172" customWidth="1"/>
    <col min="15619" max="15620" width="4.625" style="172" customWidth="1"/>
    <col min="15621" max="15623" width="5.625" style="172" customWidth="1"/>
    <col min="15624" max="15624" width="9.125" style="172" customWidth="1"/>
    <col min="15625" max="15625" width="12.625" style="172" customWidth="1"/>
    <col min="15626" max="15629" width="7.75" style="172" customWidth="1"/>
    <col min="15630" max="15630" width="11.875" style="172" customWidth="1"/>
    <col min="15631" max="15634" width="7.625" style="172" customWidth="1"/>
    <col min="15635" max="15635" width="2.625" style="172" customWidth="1"/>
    <col min="15636" max="15636" width="5.625" style="172" customWidth="1"/>
    <col min="15637" max="15637" width="9" style="172"/>
    <col min="15638" max="15641" width="5.625" style="172" customWidth="1"/>
    <col min="15642" max="15872" width="9" style="172"/>
    <col min="15873" max="15874" width="5.625" style="172" customWidth="1"/>
    <col min="15875" max="15876" width="4.625" style="172" customWidth="1"/>
    <col min="15877" max="15879" width="5.625" style="172" customWidth="1"/>
    <col min="15880" max="15880" width="9.125" style="172" customWidth="1"/>
    <col min="15881" max="15881" width="12.625" style="172" customWidth="1"/>
    <col min="15882" max="15885" width="7.75" style="172" customWidth="1"/>
    <col min="15886" max="15886" width="11.875" style="172" customWidth="1"/>
    <col min="15887" max="15890" width="7.625" style="172" customWidth="1"/>
    <col min="15891" max="15891" width="2.625" style="172" customWidth="1"/>
    <col min="15892" max="15892" width="5.625" style="172" customWidth="1"/>
    <col min="15893" max="15893" width="9" style="172"/>
    <col min="15894" max="15897" width="5.625" style="172" customWidth="1"/>
    <col min="15898" max="16128" width="9" style="172"/>
    <col min="16129" max="16130" width="5.625" style="172" customWidth="1"/>
    <col min="16131" max="16132" width="4.625" style="172" customWidth="1"/>
    <col min="16133" max="16135" width="5.625" style="172" customWidth="1"/>
    <col min="16136" max="16136" width="9.125" style="172" customWidth="1"/>
    <col min="16137" max="16137" width="12.625" style="172" customWidth="1"/>
    <col min="16138" max="16141" width="7.75" style="172" customWidth="1"/>
    <col min="16142" max="16142" width="11.875" style="172" customWidth="1"/>
    <col min="16143" max="16146" width="7.625" style="172" customWidth="1"/>
    <col min="16147" max="16147" width="2.625" style="172" customWidth="1"/>
    <col min="16148" max="16148" width="5.625" style="172" customWidth="1"/>
    <col min="16149" max="16149" width="9" style="172"/>
    <col min="16150" max="16153" width="5.625" style="172" customWidth="1"/>
    <col min="16154" max="16384" width="9" style="172"/>
  </cols>
  <sheetData>
    <row r="1" spans="1:19" ht="23.1" customHeight="1">
      <c r="A1" s="172" t="s">
        <v>346</v>
      </c>
    </row>
    <row r="2" spans="1:19" ht="23.1" customHeight="1">
      <c r="A2" s="172" t="s">
        <v>160</v>
      </c>
    </row>
    <row r="3" spans="1:19" ht="23.1" customHeight="1">
      <c r="A3" s="579" t="s">
        <v>8</v>
      </c>
      <c r="B3" s="622"/>
      <c r="C3" s="579" t="s">
        <v>161</v>
      </c>
      <c r="D3" s="622"/>
      <c r="E3" s="579" t="s">
        <v>13</v>
      </c>
      <c r="F3" s="586"/>
      <c r="G3" s="586"/>
      <c r="H3" s="589" t="s">
        <v>6</v>
      </c>
      <c r="I3" s="623" t="s">
        <v>162</v>
      </c>
      <c r="J3" s="579" t="s">
        <v>352</v>
      </c>
      <c r="K3" s="622"/>
      <c r="L3" s="612" t="s">
        <v>353</v>
      </c>
      <c r="M3" s="613"/>
      <c r="N3" s="173" t="s">
        <v>163</v>
      </c>
      <c r="O3" s="616" t="s">
        <v>203</v>
      </c>
      <c r="P3" s="617"/>
      <c r="Q3" s="618" t="s">
        <v>347</v>
      </c>
      <c r="R3" s="619"/>
      <c r="S3" s="174"/>
    </row>
    <row r="4" spans="1:19" ht="23.1" customHeight="1">
      <c r="A4" s="581"/>
      <c r="B4" s="585"/>
      <c r="C4" s="581" t="s">
        <v>164</v>
      </c>
      <c r="D4" s="585"/>
      <c r="E4" s="587"/>
      <c r="F4" s="588"/>
      <c r="G4" s="588"/>
      <c r="H4" s="590"/>
      <c r="I4" s="590"/>
      <c r="J4" s="581"/>
      <c r="K4" s="585"/>
      <c r="L4" s="614"/>
      <c r="M4" s="615"/>
      <c r="N4" s="175" t="s">
        <v>165</v>
      </c>
      <c r="O4" s="620" t="s">
        <v>166</v>
      </c>
      <c r="P4" s="621"/>
      <c r="Q4" s="620" t="s">
        <v>166</v>
      </c>
      <c r="R4" s="621"/>
      <c r="S4" s="176"/>
    </row>
    <row r="5" spans="1:19" ht="23.1" customHeight="1">
      <c r="A5" s="595" t="s">
        <v>167</v>
      </c>
      <c r="B5" s="596"/>
      <c r="C5" s="177"/>
      <c r="D5" s="178"/>
      <c r="E5" s="179"/>
      <c r="F5" s="179"/>
      <c r="G5" s="179"/>
      <c r="H5" s="180"/>
      <c r="I5" s="180"/>
      <c r="J5" s="181" t="s">
        <v>168</v>
      </c>
      <c r="K5" s="181" t="s">
        <v>169</v>
      </c>
      <c r="L5" s="182" t="s">
        <v>168</v>
      </c>
      <c r="M5" s="183" t="s">
        <v>169</v>
      </c>
      <c r="N5" s="181"/>
      <c r="O5" s="597" t="s">
        <v>170</v>
      </c>
      <c r="P5" s="598"/>
      <c r="Q5" s="597" t="s">
        <v>170</v>
      </c>
      <c r="R5" s="598"/>
      <c r="S5" s="176"/>
    </row>
    <row r="6" spans="1:19" ht="23.1" customHeight="1">
      <c r="A6" s="599" t="s">
        <v>331</v>
      </c>
      <c r="B6" s="600"/>
      <c r="C6" s="599" t="s">
        <v>206</v>
      </c>
      <c r="D6" s="603"/>
      <c r="E6" s="599" t="s">
        <v>171</v>
      </c>
      <c r="F6" s="605"/>
      <c r="G6" s="605"/>
      <c r="H6" s="608" t="s">
        <v>172</v>
      </c>
      <c r="I6" s="608" t="s">
        <v>173</v>
      </c>
      <c r="J6" s="600" t="s">
        <v>174</v>
      </c>
      <c r="K6" s="603"/>
      <c r="L6" s="599" t="s">
        <v>355</v>
      </c>
      <c r="M6" s="603"/>
      <c r="N6" s="210" t="s">
        <v>175</v>
      </c>
      <c r="O6" s="610" t="s">
        <v>200</v>
      </c>
      <c r="P6" s="611"/>
      <c r="Q6" s="610" t="s">
        <v>200</v>
      </c>
      <c r="R6" s="611"/>
      <c r="S6" s="184"/>
    </row>
    <row r="7" spans="1:19" ht="23.1" customHeight="1" thickBot="1">
      <c r="A7" s="601"/>
      <c r="B7" s="602"/>
      <c r="C7" s="601"/>
      <c r="D7" s="604"/>
      <c r="E7" s="606"/>
      <c r="F7" s="607"/>
      <c r="G7" s="607"/>
      <c r="H7" s="609"/>
      <c r="I7" s="609"/>
      <c r="J7" s="601"/>
      <c r="K7" s="604"/>
      <c r="L7" s="601"/>
      <c r="M7" s="604"/>
      <c r="N7" s="211" t="s">
        <v>176</v>
      </c>
      <c r="O7" s="185" t="s">
        <v>201</v>
      </c>
      <c r="P7" s="186" t="s">
        <v>202</v>
      </c>
      <c r="Q7" s="185" t="s">
        <v>201</v>
      </c>
      <c r="R7" s="186" t="s">
        <v>202</v>
      </c>
      <c r="S7" s="177"/>
    </row>
    <row r="8" spans="1:19" ht="23.1" customHeight="1">
      <c r="A8" s="583"/>
      <c r="B8" s="592"/>
      <c r="C8" s="583"/>
      <c r="D8" s="584"/>
      <c r="E8" s="583"/>
      <c r="F8" s="593"/>
      <c r="G8" s="593"/>
      <c r="H8" s="591"/>
      <c r="I8" s="594"/>
      <c r="J8" s="583" t="s">
        <v>177</v>
      </c>
      <c r="K8" s="584"/>
      <c r="L8" s="583" t="s">
        <v>177</v>
      </c>
      <c r="M8" s="584"/>
      <c r="N8" s="187"/>
      <c r="O8" s="575" t="s">
        <v>178</v>
      </c>
      <c r="P8" s="576"/>
      <c r="Q8" s="575" t="s">
        <v>178</v>
      </c>
      <c r="R8" s="576"/>
      <c r="S8" s="177"/>
    </row>
    <row r="9" spans="1:19" ht="23.1" customHeight="1">
      <c r="A9" s="581"/>
      <c r="B9" s="582"/>
      <c r="C9" s="581"/>
      <c r="D9" s="585"/>
      <c r="E9" s="587"/>
      <c r="F9" s="588"/>
      <c r="G9" s="588"/>
      <c r="H9" s="590"/>
      <c r="I9" s="591"/>
      <c r="J9" s="581"/>
      <c r="K9" s="585"/>
      <c r="L9" s="581"/>
      <c r="M9" s="585"/>
      <c r="N9" s="188"/>
      <c r="O9" s="189" t="s">
        <v>179</v>
      </c>
      <c r="P9" s="190" t="s">
        <v>180</v>
      </c>
      <c r="Q9" s="189" t="s">
        <v>179</v>
      </c>
      <c r="R9" s="190" t="s">
        <v>180</v>
      </c>
      <c r="S9" s="177"/>
    </row>
    <row r="10" spans="1:19" ht="23.1" customHeight="1">
      <c r="A10" s="579"/>
      <c r="B10" s="580"/>
      <c r="C10" s="583"/>
      <c r="D10" s="584"/>
      <c r="E10" s="579"/>
      <c r="F10" s="586"/>
      <c r="G10" s="586"/>
      <c r="H10" s="589"/>
      <c r="I10" s="589"/>
      <c r="J10" s="583" t="s">
        <v>177</v>
      </c>
      <c r="K10" s="584"/>
      <c r="L10" s="583" t="s">
        <v>177</v>
      </c>
      <c r="M10" s="584"/>
      <c r="N10" s="187"/>
      <c r="O10" s="575" t="s">
        <v>178</v>
      </c>
      <c r="P10" s="576"/>
      <c r="Q10" s="575" t="s">
        <v>178</v>
      </c>
      <c r="R10" s="576"/>
      <c r="S10" s="177"/>
    </row>
    <row r="11" spans="1:19" ht="23.1" customHeight="1">
      <c r="A11" s="581"/>
      <c r="B11" s="582"/>
      <c r="C11" s="581"/>
      <c r="D11" s="585"/>
      <c r="E11" s="587"/>
      <c r="F11" s="588"/>
      <c r="G11" s="588"/>
      <c r="H11" s="590"/>
      <c r="I11" s="590"/>
      <c r="J11" s="581"/>
      <c r="K11" s="585"/>
      <c r="L11" s="581"/>
      <c r="M11" s="585"/>
      <c r="N11" s="188"/>
      <c r="O11" s="189" t="s">
        <v>179</v>
      </c>
      <c r="P11" s="190" t="s">
        <v>180</v>
      </c>
      <c r="Q11" s="189" t="s">
        <v>179</v>
      </c>
      <c r="R11" s="190" t="s">
        <v>180</v>
      </c>
      <c r="S11" s="177"/>
    </row>
    <row r="12" spans="1:19" ht="23.1" customHeight="1">
      <c r="A12" s="579"/>
      <c r="B12" s="580"/>
      <c r="C12" s="583"/>
      <c r="D12" s="584"/>
      <c r="E12" s="579"/>
      <c r="F12" s="586"/>
      <c r="G12" s="586"/>
      <c r="H12" s="589"/>
      <c r="I12" s="591"/>
      <c r="J12" s="583" t="s">
        <v>177</v>
      </c>
      <c r="K12" s="584"/>
      <c r="L12" s="583" t="s">
        <v>177</v>
      </c>
      <c r="M12" s="584"/>
      <c r="N12" s="187"/>
      <c r="O12" s="575" t="s">
        <v>178</v>
      </c>
      <c r="P12" s="576"/>
      <c r="Q12" s="575" t="s">
        <v>178</v>
      </c>
      <c r="R12" s="576"/>
      <c r="S12" s="177"/>
    </row>
    <row r="13" spans="1:19" ht="23.1" customHeight="1">
      <c r="A13" s="581"/>
      <c r="B13" s="582"/>
      <c r="C13" s="581"/>
      <c r="D13" s="585"/>
      <c r="E13" s="587"/>
      <c r="F13" s="588"/>
      <c r="G13" s="588"/>
      <c r="H13" s="590"/>
      <c r="I13" s="590"/>
      <c r="J13" s="581"/>
      <c r="K13" s="585"/>
      <c r="L13" s="581"/>
      <c r="M13" s="585"/>
      <c r="N13" s="188"/>
      <c r="O13" s="189" t="s">
        <v>179</v>
      </c>
      <c r="P13" s="190" t="s">
        <v>180</v>
      </c>
      <c r="Q13" s="189" t="s">
        <v>179</v>
      </c>
      <c r="R13" s="190" t="s">
        <v>180</v>
      </c>
      <c r="S13" s="177"/>
    </row>
    <row r="14" spans="1:19" ht="23.1" customHeight="1">
      <c r="A14" s="579"/>
      <c r="B14" s="580"/>
      <c r="C14" s="583"/>
      <c r="D14" s="584"/>
      <c r="E14" s="579"/>
      <c r="F14" s="586"/>
      <c r="G14" s="586"/>
      <c r="H14" s="589"/>
      <c r="I14" s="591"/>
      <c r="J14" s="583" t="s">
        <v>177</v>
      </c>
      <c r="K14" s="584"/>
      <c r="L14" s="583" t="s">
        <v>177</v>
      </c>
      <c r="M14" s="584"/>
      <c r="N14" s="187"/>
      <c r="O14" s="575" t="s">
        <v>178</v>
      </c>
      <c r="P14" s="576"/>
      <c r="Q14" s="575" t="s">
        <v>178</v>
      </c>
      <c r="R14" s="576"/>
      <c r="S14" s="177"/>
    </row>
    <row r="15" spans="1:19" ht="23.1" customHeight="1">
      <c r="A15" s="581"/>
      <c r="B15" s="582"/>
      <c r="C15" s="581"/>
      <c r="D15" s="585"/>
      <c r="E15" s="587"/>
      <c r="F15" s="588"/>
      <c r="G15" s="588"/>
      <c r="H15" s="590"/>
      <c r="I15" s="590"/>
      <c r="J15" s="581"/>
      <c r="K15" s="585"/>
      <c r="L15" s="581"/>
      <c r="M15" s="585"/>
      <c r="N15" s="188"/>
      <c r="O15" s="189" t="s">
        <v>179</v>
      </c>
      <c r="P15" s="190" t="s">
        <v>180</v>
      </c>
      <c r="Q15" s="189" t="s">
        <v>179</v>
      </c>
      <c r="R15" s="190" t="s">
        <v>180</v>
      </c>
      <c r="S15" s="177"/>
    </row>
    <row r="16" spans="1:19" ht="23.1" customHeight="1">
      <c r="A16" s="579"/>
      <c r="B16" s="580"/>
      <c r="C16" s="583"/>
      <c r="D16" s="584"/>
      <c r="E16" s="579"/>
      <c r="F16" s="586"/>
      <c r="G16" s="586"/>
      <c r="H16" s="589"/>
      <c r="I16" s="591"/>
      <c r="J16" s="583" t="s">
        <v>177</v>
      </c>
      <c r="K16" s="584"/>
      <c r="L16" s="583" t="s">
        <v>177</v>
      </c>
      <c r="M16" s="584"/>
      <c r="N16" s="187"/>
      <c r="O16" s="575" t="s">
        <v>178</v>
      </c>
      <c r="P16" s="576"/>
      <c r="Q16" s="575" t="s">
        <v>178</v>
      </c>
      <c r="R16" s="576"/>
      <c r="S16" s="177"/>
    </row>
    <row r="17" spans="1:19" ht="23.1" customHeight="1">
      <c r="A17" s="581"/>
      <c r="B17" s="582"/>
      <c r="C17" s="581"/>
      <c r="D17" s="585"/>
      <c r="E17" s="587"/>
      <c r="F17" s="588"/>
      <c r="G17" s="588"/>
      <c r="H17" s="590"/>
      <c r="I17" s="590"/>
      <c r="J17" s="581"/>
      <c r="K17" s="585"/>
      <c r="L17" s="581"/>
      <c r="M17" s="585"/>
      <c r="N17" s="188"/>
      <c r="O17" s="189" t="s">
        <v>179</v>
      </c>
      <c r="P17" s="190" t="s">
        <v>180</v>
      </c>
      <c r="Q17" s="189" t="s">
        <v>179</v>
      </c>
      <c r="R17" s="190" t="s">
        <v>180</v>
      </c>
      <c r="S17" s="177"/>
    </row>
    <row r="18" spans="1:19" ht="23.1" customHeight="1">
      <c r="A18" s="579"/>
      <c r="B18" s="580"/>
      <c r="C18" s="583"/>
      <c r="D18" s="584"/>
      <c r="E18" s="579"/>
      <c r="F18" s="586"/>
      <c r="G18" s="586"/>
      <c r="H18" s="589"/>
      <c r="I18" s="591"/>
      <c r="J18" s="583" t="s">
        <v>177</v>
      </c>
      <c r="K18" s="584"/>
      <c r="L18" s="583" t="s">
        <v>177</v>
      </c>
      <c r="M18" s="584"/>
      <c r="N18" s="187"/>
      <c r="O18" s="575" t="s">
        <v>178</v>
      </c>
      <c r="P18" s="576"/>
      <c r="Q18" s="575" t="s">
        <v>178</v>
      </c>
      <c r="R18" s="576"/>
      <c r="S18" s="177"/>
    </row>
    <row r="19" spans="1:19" ht="23.1" customHeight="1">
      <c r="A19" s="581"/>
      <c r="B19" s="582"/>
      <c r="C19" s="581"/>
      <c r="D19" s="585"/>
      <c r="E19" s="587"/>
      <c r="F19" s="588"/>
      <c r="G19" s="588"/>
      <c r="H19" s="590"/>
      <c r="I19" s="590"/>
      <c r="J19" s="581"/>
      <c r="K19" s="585"/>
      <c r="L19" s="581"/>
      <c r="M19" s="585"/>
      <c r="N19" s="188"/>
      <c r="O19" s="189" t="s">
        <v>179</v>
      </c>
      <c r="P19" s="190" t="s">
        <v>180</v>
      </c>
      <c r="Q19" s="189" t="s">
        <v>179</v>
      </c>
      <c r="R19" s="190" t="s">
        <v>180</v>
      </c>
      <c r="S19" s="177"/>
    </row>
    <row r="20" spans="1:19" ht="23.1" customHeight="1">
      <c r="A20" s="579"/>
      <c r="B20" s="580"/>
      <c r="C20" s="583"/>
      <c r="D20" s="584"/>
      <c r="E20" s="579"/>
      <c r="F20" s="586"/>
      <c r="G20" s="586"/>
      <c r="H20" s="589"/>
      <c r="I20" s="591"/>
      <c r="J20" s="583" t="s">
        <v>177</v>
      </c>
      <c r="K20" s="584"/>
      <c r="L20" s="583" t="s">
        <v>177</v>
      </c>
      <c r="M20" s="584"/>
      <c r="N20" s="187"/>
      <c r="O20" s="575" t="s">
        <v>178</v>
      </c>
      <c r="P20" s="576"/>
      <c r="Q20" s="575" t="s">
        <v>178</v>
      </c>
      <c r="R20" s="576"/>
      <c r="S20" s="177"/>
    </row>
    <row r="21" spans="1:19" ht="23.1" customHeight="1">
      <c r="A21" s="581"/>
      <c r="B21" s="582"/>
      <c r="C21" s="581"/>
      <c r="D21" s="585"/>
      <c r="E21" s="587"/>
      <c r="F21" s="588"/>
      <c r="G21" s="588"/>
      <c r="H21" s="590"/>
      <c r="I21" s="590"/>
      <c r="J21" s="581"/>
      <c r="K21" s="585"/>
      <c r="L21" s="581"/>
      <c r="M21" s="585"/>
      <c r="N21" s="188"/>
      <c r="O21" s="189" t="s">
        <v>179</v>
      </c>
      <c r="P21" s="190" t="s">
        <v>180</v>
      </c>
      <c r="Q21" s="189" t="s">
        <v>179</v>
      </c>
      <c r="R21" s="190" t="s">
        <v>180</v>
      </c>
      <c r="S21" s="177"/>
    </row>
    <row r="22" spans="1:19" ht="23.1" customHeight="1">
      <c r="A22" s="579"/>
      <c r="B22" s="580"/>
      <c r="C22" s="583"/>
      <c r="D22" s="584"/>
      <c r="E22" s="579"/>
      <c r="F22" s="586"/>
      <c r="G22" s="586"/>
      <c r="H22" s="589"/>
      <c r="I22" s="591"/>
      <c r="J22" s="583" t="s">
        <v>177</v>
      </c>
      <c r="K22" s="584"/>
      <c r="L22" s="583" t="s">
        <v>177</v>
      </c>
      <c r="M22" s="584"/>
      <c r="N22" s="187"/>
      <c r="O22" s="575" t="s">
        <v>178</v>
      </c>
      <c r="P22" s="576"/>
      <c r="Q22" s="575" t="s">
        <v>178</v>
      </c>
      <c r="R22" s="576"/>
      <c r="S22" s="177"/>
    </row>
    <row r="23" spans="1:19" ht="23.1" customHeight="1">
      <c r="A23" s="581"/>
      <c r="B23" s="582"/>
      <c r="C23" s="581"/>
      <c r="D23" s="585"/>
      <c r="E23" s="587"/>
      <c r="F23" s="588"/>
      <c r="G23" s="588"/>
      <c r="H23" s="590"/>
      <c r="I23" s="590"/>
      <c r="J23" s="581"/>
      <c r="K23" s="585"/>
      <c r="L23" s="581"/>
      <c r="M23" s="585"/>
      <c r="N23" s="188"/>
      <c r="O23" s="189" t="s">
        <v>179</v>
      </c>
      <c r="P23" s="190" t="s">
        <v>180</v>
      </c>
      <c r="Q23" s="189" t="s">
        <v>179</v>
      </c>
      <c r="R23" s="190" t="s">
        <v>180</v>
      </c>
      <c r="S23" s="177"/>
    </row>
    <row r="24" spans="1:19" ht="23.1" customHeight="1">
      <c r="A24" s="579"/>
      <c r="B24" s="580"/>
      <c r="C24" s="583"/>
      <c r="D24" s="584"/>
      <c r="E24" s="579"/>
      <c r="F24" s="586"/>
      <c r="G24" s="586"/>
      <c r="H24" s="589"/>
      <c r="I24" s="591"/>
      <c r="J24" s="583" t="s">
        <v>177</v>
      </c>
      <c r="K24" s="584"/>
      <c r="L24" s="583" t="s">
        <v>177</v>
      </c>
      <c r="M24" s="584"/>
      <c r="N24" s="187"/>
      <c r="O24" s="575" t="s">
        <v>178</v>
      </c>
      <c r="P24" s="576"/>
      <c r="Q24" s="575" t="s">
        <v>178</v>
      </c>
      <c r="R24" s="576"/>
      <c r="S24" s="177"/>
    </row>
    <row r="25" spans="1:19" ht="23.1" customHeight="1">
      <c r="A25" s="581"/>
      <c r="B25" s="582"/>
      <c r="C25" s="581"/>
      <c r="D25" s="585"/>
      <c r="E25" s="587"/>
      <c r="F25" s="588"/>
      <c r="G25" s="588"/>
      <c r="H25" s="590"/>
      <c r="I25" s="590"/>
      <c r="J25" s="581"/>
      <c r="K25" s="585"/>
      <c r="L25" s="581"/>
      <c r="M25" s="585"/>
      <c r="N25" s="188"/>
      <c r="O25" s="189" t="s">
        <v>179</v>
      </c>
      <c r="P25" s="190" t="s">
        <v>180</v>
      </c>
      <c r="Q25" s="189" t="s">
        <v>179</v>
      </c>
      <c r="R25" s="190" t="s">
        <v>180</v>
      </c>
      <c r="S25" s="177"/>
    </row>
    <row r="26" spans="1:19" ht="15.75" customHeight="1">
      <c r="A26" s="191"/>
      <c r="B26" s="191"/>
      <c r="C26" s="191"/>
      <c r="D26" s="191"/>
      <c r="E26" s="191"/>
      <c r="F26" s="191"/>
      <c r="G26" s="191"/>
      <c r="H26" s="191"/>
      <c r="I26" s="191"/>
      <c r="J26" s="191"/>
      <c r="K26" s="191"/>
      <c r="L26" s="191"/>
      <c r="M26" s="191"/>
      <c r="N26" s="191"/>
      <c r="O26" s="191"/>
      <c r="P26" s="191"/>
      <c r="Q26" s="191"/>
      <c r="R26" s="192"/>
      <c r="S26" s="179"/>
    </row>
    <row r="27" spans="1:19" s="191" customFormat="1" ht="15" customHeight="1">
      <c r="A27" s="193" t="s">
        <v>181</v>
      </c>
      <c r="B27" s="194" t="s">
        <v>182</v>
      </c>
      <c r="C27" s="193" t="s">
        <v>332</v>
      </c>
    </row>
    <row r="28" spans="1:19" s="2" customFormat="1" ht="15" customHeight="1">
      <c r="A28" s="7"/>
      <c r="B28" s="214" t="s">
        <v>204</v>
      </c>
      <c r="C28" s="578" t="s">
        <v>208</v>
      </c>
      <c r="D28" s="578"/>
      <c r="E28" s="578"/>
      <c r="F28" s="578"/>
      <c r="G28" s="578"/>
      <c r="H28" s="578"/>
      <c r="I28" s="578"/>
      <c r="J28" s="578"/>
      <c r="K28" s="578"/>
      <c r="L28" s="578"/>
      <c r="M28" s="578"/>
      <c r="N28" s="578"/>
      <c r="O28" s="578"/>
      <c r="P28" s="578"/>
      <c r="Q28" s="578"/>
      <c r="R28" s="578"/>
    </row>
    <row r="29" spans="1:19" s="191" customFormat="1" ht="15" customHeight="1">
      <c r="B29" s="194" t="s">
        <v>209</v>
      </c>
      <c r="C29" s="193" t="s">
        <v>333</v>
      </c>
    </row>
    <row r="30" spans="1:19" s="191" customFormat="1" ht="15" customHeight="1">
      <c r="B30" s="194" t="s">
        <v>184</v>
      </c>
      <c r="C30" s="193" t="s">
        <v>334</v>
      </c>
    </row>
    <row r="31" spans="1:19" s="191" customFormat="1" ht="15" customHeight="1">
      <c r="B31" s="193"/>
      <c r="C31" s="193" t="s">
        <v>205</v>
      </c>
    </row>
    <row r="32" spans="1:19" s="191" customFormat="1" ht="15" customHeight="1">
      <c r="B32" s="194" t="s">
        <v>210</v>
      </c>
      <c r="C32" s="577" t="s">
        <v>335</v>
      </c>
      <c r="D32" s="577"/>
      <c r="E32" s="577"/>
      <c r="F32" s="577"/>
      <c r="G32" s="577"/>
      <c r="H32" s="577"/>
      <c r="I32" s="577"/>
      <c r="J32" s="577"/>
      <c r="K32" s="577"/>
      <c r="L32" s="577"/>
      <c r="M32" s="577"/>
      <c r="N32" s="577"/>
      <c r="O32" s="577"/>
      <c r="P32" s="577"/>
      <c r="Q32" s="577"/>
      <c r="R32" s="577"/>
    </row>
    <row r="33" spans="1:18" s="191" customFormat="1" ht="15" customHeight="1">
      <c r="B33" s="194"/>
      <c r="C33" s="577"/>
      <c r="D33" s="577"/>
      <c r="E33" s="577"/>
      <c r="F33" s="577"/>
      <c r="G33" s="577"/>
      <c r="H33" s="577"/>
      <c r="I33" s="577"/>
      <c r="J33" s="577"/>
      <c r="K33" s="577"/>
      <c r="L33" s="577"/>
      <c r="M33" s="577"/>
      <c r="N33" s="577"/>
      <c r="O33" s="577"/>
      <c r="P33" s="577"/>
      <c r="Q33" s="577"/>
      <c r="R33" s="577"/>
    </row>
    <row r="34" spans="1:18" s="2" customFormat="1" ht="15" customHeight="1">
      <c r="A34" s="7"/>
      <c r="B34" s="212" t="s">
        <v>186</v>
      </c>
      <c r="C34" s="213" t="s">
        <v>207</v>
      </c>
      <c r="D34" s="7"/>
      <c r="E34" s="7"/>
      <c r="F34" s="7"/>
      <c r="G34" s="7"/>
      <c r="H34" s="7"/>
      <c r="I34" s="7"/>
    </row>
    <row r="35" spans="1:18" s="191" customFormat="1" ht="15" customHeight="1">
      <c r="B35" s="194" t="s">
        <v>211</v>
      </c>
      <c r="C35" s="193" t="s">
        <v>185</v>
      </c>
    </row>
    <row r="36" spans="1:18" ht="15" customHeight="1">
      <c r="A36" s="193"/>
      <c r="B36" s="195" t="s">
        <v>214</v>
      </c>
      <c r="C36" s="193" t="s">
        <v>187</v>
      </c>
      <c r="D36" s="193"/>
      <c r="E36" s="193"/>
      <c r="F36" s="193"/>
      <c r="G36" s="193"/>
      <c r="H36" s="193"/>
      <c r="I36" s="193"/>
      <c r="O36" s="191"/>
      <c r="P36" s="191"/>
      <c r="Q36" s="191"/>
      <c r="R36" s="191"/>
    </row>
    <row r="37" spans="1:18" ht="15" customHeight="1">
      <c r="A37" s="193"/>
      <c r="B37" s="193"/>
      <c r="C37" s="193" t="s">
        <v>336</v>
      </c>
      <c r="D37" s="193"/>
      <c r="E37" s="193"/>
      <c r="F37" s="193"/>
      <c r="G37" s="193"/>
      <c r="H37" s="193"/>
      <c r="I37" s="193"/>
      <c r="O37" s="191"/>
      <c r="P37" s="191"/>
      <c r="Q37" s="191"/>
      <c r="R37" s="191"/>
    </row>
    <row r="38" spans="1:18" ht="15" customHeight="1">
      <c r="A38" s="193"/>
      <c r="B38" s="193"/>
      <c r="C38" s="193" t="s">
        <v>212</v>
      </c>
      <c r="D38" s="193"/>
      <c r="E38" s="193"/>
      <c r="F38" s="193"/>
      <c r="G38" s="193"/>
      <c r="H38" s="193"/>
      <c r="I38" s="193"/>
      <c r="O38" s="191"/>
      <c r="P38" s="191"/>
      <c r="Q38" s="191"/>
      <c r="R38" s="191"/>
    </row>
    <row r="39" spans="1:18" s="191" customFormat="1" ht="15" customHeight="1">
      <c r="B39" s="194" t="s">
        <v>215</v>
      </c>
      <c r="C39" s="193" t="s">
        <v>188</v>
      </c>
    </row>
    <row r="40" spans="1:18" s="191" customFormat="1" ht="15" customHeight="1">
      <c r="A40" s="193"/>
      <c r="B40" s="194" t="s">
        <v>216</v>
      </c>
      <c r="C40" s="196" t="s">
        <v>189</v>
      </c>
    </row>
    <row r="41" spans="1:18" s="2" customFormat="1" ht="15" customHeight="1">
      <c r="A41" s="7"/>
      <c r="B41" s="7"/>
      <c r="C41" s="7" t="s">
        <v>213</v>
      </c>
      <c r="D41" s="215"/>
      <c r="E41" s="215"/>
      <c r="F41" s="215"/>
      <c r="G41" s="215"/>
      <c r="H41" s="215"/>
      <c r="I41" s="7"/>
    </row>
    <row r="42" spans="1:18" s="191" customFormat="1" ht="15" customHeight="1">
      <c r="A42" s="172"/>
      <c r="B42" s="172"/>
      <c r="C42" s="172"/>
      <c r="D42" s="172"/>
      <c r="E42" s="172"/>
      <c r="F42" s="172"/>
      <c r="G42" s="172"/>
      <c r="H42" s="172"/>
      <c r="I42" s="172"/>
      <c r="J42" s="172"/>
      <c r="K42" s="172"/>
      <c r="L42" s="172"/>
      <c r="M42" s="172"/>
      <c r="N42" s="172"/>
    </row>
    <row r="43" spans="1:18" ht="15" customHeight="1">
      <c r="O43" s="191"/>
      <c r="P43" s="191"/>
      <c r="Q43" s="191"/>
      <c r="R43" s="191"/>
    </row>
    <row r="44" spans="1:18" ht="15" customHeight="1"/>
    <row r="45" spans="1:18" ht="15" customHeight="1"/>
    <row r="46" spans="1:18" ht="15" customHeight="1"/>
    <row r="47" spans="1:18" ht="15" customHeight="1"/>
  </sheetData>
  <mergeCells count="107">
    <mergeCell ref="L3:M4"/>
    <mergeCell ref="O3:P3"/>
    <mergeCell ref="Q3:R3"/>
    <mergeCell ref="C4:D4"/>
    <mergeCell ref="O4:P4"/>
    <mergeCell ref="Q4:R4"/>
    <mergeCell ref="A3:B4"/>
    <mergeCell ref="C3:D3"/>
    <mergeCell ref="E3:G4"/>
    <mergeCell ref="H3:H4"/>
    <mergeCell ref="I3:I4"/>
    <mergeCell ref="J3:K4"/>
    <mergeCell ref="A5:B5"/>
    <mergeCell ref="O5:P5"/>
    <mergeCell ref="Q5:R5"/>
    <mergeCell ref="A6:B7"/>
    <mergeCell ref="C6:D7"/>
    <mergeCell ref="E6:G7"/>
    <mergeCell ref="H6:H7"/>
    <mergeCell ref="I6:I7"/>
    <mergeCell ref="J6:K7"/>
    <mergeCell ref="L6:M7"/>
    <mergeCell ref="O6:P6"/>
    <mergeCell ref="Q6:R6"/>
    <mergeCell ref="A8:B9"/>
    <mergeCell ref="C8:D9"/>
    <mergeCell ref="E8:G9"/>
    <mergeCell ref="H8:H9"/>
    <mergeCell ref="I8:I9"/>
    <mergeCell ref="J8:K9"/>
    <mergeCell ref="L8:M9"/>
    <mergeCell ref="O8:P8"/>
    <mergeCell ref="Q8:R8"/>
    <mergeCell ref="A10:B11"/>
    <mergeCell ref="C10:D11"/>
    <mergeCell ref="E10:G11"/>
    <mergeCell ref="H10:H11"/>
    <mergeCell ref="I10:I11"/>
    <mergeCell ref="J10:K11"/>
    <mergeCell ref="L10:M11"/>
    <mergeCell ref="O10:P10"/>
    <mergeCell ref="Q10:R10"/>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6:B17"/>
    <mergeCell ref="C16:D17"/>
    <mergeCell ref="E16:G17"/>
    <mergeCell ref="H16:H17"/>
    <mergeCell ref="I16:I17"/>
    <mergeCell ref="J16:K17"/>
    <mergeCell ref="L16:M17"/>
    <mergeCell ref="O16:P16"/>
    <mergeCell ref="Q16:R16"/>
    <mergeCell ref="A18:B19"/>
    <mergeCell ref="C18:D19"/>
    <mergeCell ref="E18:G19"/>
    <mergeCell ref="H18:H19"/>
    <mergeCell ref="I18:I19"/>
    <mergeCell ref="J18:K19"/>
    <mergeCell ref="L18:M19"/>
    <mergeCell ref="O18:P18"/>
    <mergeCell ref="Q18:R18"/>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Q24:R24"/>
    <mergeCell ref="C32:R33"/>
    <mergeCell ref="C28:R28"/>
    <mergeCell ref="O22:P22"/>
    <mergeCell ref="Q22:R22"/>
    <mergeCell ref="A24:B25"/>
    <mergeCell ref="C24:D25"/>
    <mergeCell ref="E24:G25"/>
    <mergeCell ref="H24:H25"/>
    <mergeCell ref="I24:I25"/>
    <mergeCell ref="J24:K25"/>
    <mergeCell ref="L24:M25"/>
    <mergeCell ref="O24:P24"/>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zoomScaleNormal="100" zoomScaleSheetLayoutView="100" workbookViewId="0">
      <selection activeCell="M2" sqref="M2:N3"/>
    </sheetView>
  </sheetViews>
  <sheetFormatPr defaultRowHeight="24.95" customHeight="1"/>
  <cols>
    <col min="1" max="6" width="5.625" style="172" customWidth="1"/>
    <col min="7" max="7" width="8.5" style="172" customWidth="1"/>
    <col min="8" max="11" width="5.625" style="172" customWidth="1"/>
    <col min="12" max="12" width="13.75" style="172" customWidth="1"/>
    <col min="13" max="14" width="12.625" style="172" customWidth="1"/>
    <col min="15" max="21" width="5.125" style="172" customWidth="1"/>
    <col min="22" max="256" width="9" style="172"/>
    <col min="257" max="262" width="5.625" style="172" customWidth="1"/>
    <col min="263" max="263" width="8.5" style="172" customWidth="1"/>
    <col min="264" max="267" width="5.625" style="172" customWidth="1"/>
    <col min="268" max="268" width="13.75" style="172" customWidth="1"/>
    <col min="269" max="270" width="12.625" style="172" customWidth="1"/>
    <col min="271" max="277" width="5.125" style="172" customWidth="1"/>
    <col min="278" max="512" width="9" style="172"/>
    <col min="513" max="518" width="5.625" style="172" customWidth="1"/>
    <col min="519" max="519" width="8.5" style="172" customWidth="1"/>
    <col min="520" max="523" width="5.625" style="172" customWidth="1"/>
    <col min="524" max="524" width="13.75" style="172" customWidth="1"/>
    <col min="525" max="526" width="12.625" style="172" customWidth="1"/>
    <col min="527" max="533" width="5.125" style="172" customWidth="1"/>
    <col min="534" max="768" width="9" style="172"/>
    <col min="769" max="774" width="5.625" style="172" customWidth="1"/>
    <col min="775" max="775" width="8.5" style="172" customWidth="1"/>
    <col min="776" max="779" width="5.625" style="172" customWidth="1"/>
    <col min="780" max="780" width="13.75" style="172" customWidth="1"/>
    <col min="781" max="782" width="12.625" style="172" customWidth="1"/>
    <col min="783" max="789" width="5.125" style="172" customWidth="1"/>
    <col min="790" max="1024" width="9" style="172"/>
    <col min="1025" max="1030" width="5.625" style="172" customWidth="1"/>
    <col min="1031" max="1031" width="8.5" style="172" customWidth="1"/>
    <col min="1032" max="1035" width="5.625" style="172" customWidth="1"/>
    <col min="1036" max="1036" width="13.75" style="172" customWidth="1"/>
    <col min="1037" max="1038" width="12.625" style="172" customWidth="1"/>
    <col min="1039" max="1045" width="5.125" style="172" customWidth="1"/>
    <col min="1046" max="1280" width="9" style="172"/>
    <col min="1281" max="1286" width="5.625" style="172" customWidth="1"/>
    <col min="1287" max="1287" width="8.5" style="172" customWidth="1"/>
    <col min="1288" max="1291" width="5.625" style="172" customWidth="1"/>
    <col min="1292" max="1292" width="13.75" style="172" customWidth="1"/>
    <col min="1293" max="1294" width="12.625" style="172" customWidth="1"/>
    <col min="1295" max="1301" width="5.125" style="172" customWidth="1"/>
    <col min="1302" max="1536" width="9" style="172"/>
    <col min="1537" max="1542" width="5.625" style="172" customWidth="1"/>
    <col min="1543" max="1543" width="8.5" style="172" customWidth="1"/>
    <col min="1544" max="1547" width="5.625" style="172" customWidth="1"/>
    <col min="1548" max="1548" width="13.75" style="172" customWidth="1"/>
    <col min="1549" max="1550" width="12.625" style="172" customWidth="1"/>
    <col min="1551" max="1557" width="5.125" style="172" customWidth="1"/>
    <col min="1558" max="1792" width="9" style="172"/>
    <col min="1793" max="1798" width="5.625" style="172" customWidth="1"/>
    <col min="1799" max="1799" width="8.5" style="172" customWidth="1"/>
    <col min="1800" max="1803" width="5.625" style="172" customWidth="1"/>
    <col min="1804" max="1804" width="13.75" style="172" customWidth="1"/>
    <col min="1805" max="1806" width="12.625" style="172" customWidth="1"/>
    <col min="1807" max="1813" width="5.125" style="172" customWidth="1"/>
    <col min="1814" max="2048" width="9" style="172"/>
    <col min="2049" max="2054" width="5.625" style="172" customWidth="1"/>
    <col min="2055" max="2055" width="8.5" style="172" customWidth="1"/>
    <col min="2056" max="2059" width="5.625" style="172" customWidth="1"/>
    <col min="2060" max="2060" width="13.75" style="172" customWidth="1"/>
    <col min="2061" max="2062" width="12.625" style="172" customWidth="1"/>
    <col min="2063" max="2069" width="5.125" style="172" customWidth="1"/>
    <col min="2070" max="2304" width="9" style="172"/>
    <col min="2305" max="2310" width="5.625" style="172" customWidth="1"/>
    <col min="2311" max="2311" width="8.5" style="172" customWidth="1"/>
    <col min="2312" max="2315" width="5.625" style="172" customWidth="1"/>
    <col min="2316" max="2316" width="13.75" style="172" customWidth="1"/>
    <col min="2317" max="2318" width="12.625" style="172" customWidth="1"/>
    <col min="2319" max="2325" width="5.125" style="172" customWidth="1"/>
    <col min="2326" max="2560" width="9" style="172"/>
    <col min="2561" max="2566" width="5.625" style="172" customWidth="1"/>
    <col min="2567" max="2567" width="8.5" style="172" customWidth="1"/>
    <col min="2568" max="2571" width="5.625" style="172" customWidth="1"/>
    <col min="2572" max="2572" width="13.75" style="172" customWidth="1"/>
    <col min="2573" max="2574" width="12.625" style="172" customWidth="1"/>
    <col min="2575" max="2581" width="5.125" style="172" customWidth="1"/>
    <col min="2582" max="2816" width="9" style="172"/>
    <col min="2817" max="2822" width="5.625" style="172" customWidth="1"/>
    <col min="2823" max="2823" width="8.5" style="172" customWidth="1"/>
    <col min="2824" max="2827" width="5.625" style="172" customWidth="1"/>
    <col min="2828" max="2828" width="13.75" style="172" customWidth="1"/>
    <col min="2829" max="2830" width="12.625" style="172" customWidth="1"/>
    <col min="2831" max="2837" width="5.125" style="172" customWidth="1"/>
    <col min="2838" max="3072" width="9" style="172"/>
    <col min="3073" max="3078" width="5.625" style="172" customWidth="1"/>
    <col min="3079" max="3079" width="8.5" style="172" customWidth="1"/>
    <col min="3080" max="3083" width="5.625" style="172" customWidth="1"/>
    <col min="3084" max="3084" width="13.75" style="172" customWidth="1"/>
    <col min="3085" max="3086" width="12.625" style="172" customWidth="1"/>
    <col min="3087" max="3093" width="5.125" style="172" customWidth="1"/>
    <col min="3094" max="3328" width="9" style="172"/>
    <col min="3329" max="3334" width="5.625" style="172" customWidth="1"/>
    <col min="3335" max="3335" width="8.5" style="172" customWidth="1"/>
    <col min="3336" max="3339" width="5.625" style="172" customWidth="1"/>
    <col min="3340" max="3340" width="13.75" style="172" customWidth="1"/>
    <col min="3341" max="3342" width="12.625" style="172" customWidth="1"/>
    <col min="3343" max="3349" width="5.125" style="172" customWidth="1"/>
    <col min="3350" max="3584" width="9" style="172"/>
    <col min="3585" max="3590" width="5.625" style="172" customWidth="1"/>
    <col min="3591" max="3591" width="8.5" style="172" customWidth="1"/>
    <col min="3592" max="3595" width="5.625" style="172" customWidth="1"/>
    <col min="3596" max="3596" width="13.75" style="172" customWidth="1"/>
    <col min="3597" max="3598" width="12.625" style="172" customWidth="1"/>
    <col min="3599" max="3605" width="5.125" style="172" customWidth="1"/>
    <col min="3606" max="3840" width="9" style="172"/>
    <col min="3841" max="3846" width="5.625" style="172" customWidth="1"/>
    <col min="3847" max="3847" width="8.5" style="172" customWidth="1"/>
    <col min="3848" max="3851" width="5.625" style="172" customWidth="1"/>
    <col min="3852" max="3852" width="13.75" style="172" customWidth="1"/>
    <col min="3853" max="3854" width="12.625" style="172" customWidth="1"/>
    <col min="3855" max="3861" width="5.125" style="172" customWidth="1"/>
    <col min="3862" max="4096" width="9" style="172"/>
    <col min="4097" max="4102" width="5.625" style="172" customWidth="1"/>
    <col min="4103" max="4103" width="8.5" style="172" customWidth="1"/>
    <col min="4104" max="4107" width="5.625" style="172" customWidth="1"/>
    <col min="4108" max="4108" width="13.75" style="172" customWidth="1"/>
    <col min="4109" max="4110" width="12.625" style="172" customWidth="1"/>
    <col min="4111" max="4117" width="5.125" style="172" customWidth="1"/>
    <col min="4118" max="4352" width="9" style="172"/>
    <col min="4353" max="4358" width="5.625" style="172" customWidth="1"/>
    <col min="4359" max="4359" width="8.5" style="172" customWidth="1"/>
    <col min="4360" max="4363" width="5.625" style="172" customWidth="1"/>
    <col min="4364" max="4364" width="13.75" style="172" customWidth="1"/>
    <col min="4365" max="4366" width="12.625" style="172" customWidth="1"/>
    <col min="4367" max="4373" width="5.125" style="172" customWidth="1"/>
    <col min="4374" max="4608" width="9" style="172"/>
    <col min="4609" max="4614" width="5.625" style="172" customWidth="1"/>
    <col min="4615" max="4615" width="8.5" style="172" customWidth="1"/>
    <col min="4616" max="4619" width="5.625" style="172" customWidth="1"/>
    <col min="4620" max="4620" width="13.75" style="172" customWidth="1"/>
    <col min="4621" max="4622" width="12.625" style="172" customWidth="1"/>
    <col min="4623" max="4629" width="5.125" style="172" customWidth="1"/>
    <col min="4630" max="4864" width="9" style="172"/>
    <col min="4865" max="4870" width="5.625" style="172" customWidth="1"/>
    <col min="4871" max="4871" width="8.5" style="172" customWidth="1"/>
    <col min="4872" max="4875" width="5.625" style="172" customWidth="1"/>
    <col min="4876" max="4876" width="13.75" style="172" customWidth="1"/>
    <col min="4877" max="4878" width="12.625" style="172" customWidth="1"/>
    <col min="4879" max="4885" width="5.125" style="172" customWidth="1"/>
    <col min="4886" max="5120" width="9" style="172"/>
    <col min="5121" max="5126" width="5.625" style="172" customWidth="1"/>
    <col min="5127" max="5127" width="8.5" style="172" customWidth="1"/>
    <col min="5128" max="5131" width="5.625" style="172" customWidth="1"/>
    <col min="5132" max="5132" width="13.75" style="172" customWidth="1"/>
    <col min="5133" max="5134" width="12.625" style="172" customWidth="1"/>
    <col min="5135" max="5141" width="5.125" style="172" customWidth="1"/>
    <col min="5142" max="5376" width="9" style="172"/>
    <col min="5377" max="5382" width="5.625" style="172" customWidth="1"/>
    <col min="5383" max="5383" width="8.5" style="172" customWidth="1"/>
    <col min="5384" max="5387" width="5.625" style="172" customWidth="1"/>
    <col min="5388" max="5388" width="13.75" style="172" customWidth="1"/>
    <col min="5389" max="5390" width="12.625" style="172" customWidth="1"/>
    <col min="5391" max="5397" width="5.125" style="172" customWidth="1"/>
    <col min="5398" max="5632" width="9" style="172"/>
    <col min="5633" max="5638" width="5.625" style="172" customWidth="1"/>
    <col min="5639" max="5639" width="8.5" style="172" customWidth="1"/>
    <col min="5640" max="5643" width="5.625" style="172" customWidth="1"/>
    <col min="5644" max="5644" width="13.75" style="172" customWidth="1"/>
    <col min="5645" max="5646" width="12.625" style="172" customWidth="1"/>
    <col min="5647" max="5653" width="5.125" style="172" customWidth="1"/>
    <col min="5654" max="5888" width="9" style="172"/>
    <col min="5889" max="5894" width="5.625" style="172" customWidth="1"/>
    <col min="5895" max="5895" width="8.5" style="172" customWidth="1"/>
    <col min="5896" max="5899" width="5.625" style="172" customWidth="1"/>
    <col min="5900" max="5900" width="13.75" style="172" customWidth="1"/>
    <col min="5901" max="5902" width="12.625" style="172" customWidth="1"/>
    <col min="5903" max="5909" width="5.125" style="172" customWidth="1"/>
    <col min="5910" max="6144" width="9" style="172"/>
    <col min="6145" max="6150" width="5.625" style="172" customWidth="1"/>
    <col min="6151" max="6151" width="8.5" style="172" customWidth="1"/>
    <col min="6152" max="6155" width="5.625" style="172" customWidth="1"/>
    <col min="6156" max="6156" width="13.75" style="172" customWidth="1"/>
    <col min="6157" max="6158" width="12.625" style="172" customWidth="1"/>
    <col min="6159" max="6165" width="5.125" style="172" customWidth="1"/>
    <col min="6166" max="6400" width="9" style="172"/>
    <col min="6401" max="6406" width="5.625" style="172" customWidth="1"/>
    <col min="6407" max="6407" width="8.5" style="172" customWidth="1"/>
    <col min="6408" max="6411" width="5.625" style="172" customWidth="1"/>
    <col min="6412" max="6412" width="13.75" style="172" customWidth="1"/>
    <col min="6413" max="6414" width="12.625" style="172" customWidth="1"/>
    <col min="6415" max="6421" width="5.125" style="172" customWidth="1"/>
    <col min="6422" max="6656" width="9" style="172"/>
    <col min="6657" max="6662" width="5.625" style="172" customWidth="1"/>
    <col min="6663" max="6663" width="8.5" style="172" customWidth="1"/>
    <col min="6664" max="6667" width="5.625" style="172" customWidth="1"/>
    <col min="6668" max="6668" width="13.75" style="172" customWidth="1"/>
    <col min="6669" max="6670" width="12.625" style="172" customWidth="1"/>
    <col min="6671" max="6677" width="5.125" style="172" customWidth="1"/>
    <col min="6678" max="6912" width="9" style="172"/>
    <col min="6913" max="6918" width="5.625" style="172" customWidth="1"/>
    <col min="6919" max="6919" width="8.5" style="172" customWidth="1"/>
    <col min="6920" max="6923" width="5.625" style="172" customWidth="1"/>
    <col min="6924" max="6924" width="13.75" style="172" customWidth="1"/>
    <col min="6925" max="6926" width="12.625" style="172" customWidth="1"/>
    <col min="6927" max="6933" width="5.125" style="172" customWidth="1"/>
    <col min="6934" max="7168" width="9" style="172"/>
    <col min="7169" max="7174" width="5.625" style="172" customWidth="1"/>
    <col min="7175" max="7175" width="8.5" style="172" customWidth="1"/>
    <col min="7176" max="7179" width="5.625" style="172" customWidth="1"/>
    <col min="7180" max="7180" width="13.75" style="172" customWidth="1"/>
    <col min="7181" max="7182" width="12.625" style="172" customWidth="1"/>
    <col min="7183" max="7189" width="5.125" style="172" customWidth="1"/>
    <col min="7190" max="7424" width="9" style="172"/>
    <col min="7425" max="7430" width="5.625" style="172" customWidth="1"/>
    <col min="7431" max="7431" width="8.5" style="172" customWidth="1"/>
    <col min="7432" max="7435" width="5.625" style="172" customWidth="1"/>
    <col min="7436" max="7436" width="13.75" style="172" customWidth="1"/>
    <col min="7437" max="7438" width="12.625" style="172" customWidth="1"/>
    <col min="7439" max="7445" width="5.125" style="172" customWidth="1"/>
    <col min="7446" max="7680" width="9" style="172"/>
    <col min="7681" max="7686" width="5.625" style="172" customWidth="1"/>
    <col min="7687" max="7687" width="8.5" style="172" customWidth="1"/>
    <col min="7688" max="7691" width="5.625" style="172" customWidth="1"/>
    <col min="7692" max="7692" width="13.75" style="172" customWidth="1"/>
    <col min="7693" max="7694" width="12.625" style="172" customWidth="1"/>
    <col min="7695" max="7701" width="5.125" style="172" customWidth="1"/>
    <col min="7702" max="7936" width="9" style="172"/>
    <col min="7937" max="7942" width="5.625" style="172" customWidth="1"/>
    <col min="7943" max="7943" width="8.5" style="172" customWidth="1"/>
    <col min="7944" max="7947" width="5.625" style="172" customWidth="1"/>
    <col min="7948" max="7948" width="13.75" style="172" customWidth="1"/>
    <col min="7949" max="7950" width="12.625" style="172" customWidth="1"/>
    <col min="7951" max="7957" width="5.125" style="172" customWidth="1"/>
    <col min="7958" max="8192" width="9" style="172"/>
    <col min="8193" max="8198" width="5.625" style="172" customWidth="1"/>
    <col min="8199" max="8199" width="8.5" style="172" customWidth="1"/>
    <col min="8200" max="8203" width="5.625" style="172" customWidth="1"/>
    <col min="8204" max="8204" width="13.75" style="172" customWidth="1"/>
    <col min="8205" max="8206" width="12.625" style="172" customWidth="1"/>
    <col min="8207" max="8213" width="5.125" style="172" customWidth="1"/>
    <col min="8214" max="8448" width="9" style="172"/>
    <col min="8449" max="8454" width="5.625" style="172" customWidth="1"/>
    <col min="8455" max="8455" width="8.5" style="172" customWidth="1"/>
    <col min="8456" max="8459" width="5.625" style="172" customWidth="1"/>
    <col min="8460" max="8460" width="13.75" style="172" customWidth="1"/>
    <col min="8461" max="8462" width="12.625" style="172" customWidth="1"/>
    <col min="8463" max="8469" width="5.125" style="172" customWidth="1"/>
    <col min="8470" max="8704" width="9" style="172"/>
    <col min="8705" max="8710" width="5.625" style="172" customWidth="1"/>
    <col min="8711" max="8711" width="8.5" style="172" customWidth="1"/>
    <col min="8712" max="8715" width="5.625" style="172" customWidth="1"/>
    <col min="8716" max="8716" width="13.75" style="172" customWidth="1"/>
    <col min="8717" max="8718" width="12.625" style="172" customWidth="1"/>
    <col min="8719" max="8725" width="5.125" style="172" customWidth="1"/>
    <col min="8726" max="8960" width="9" style="172"/>
    <col min="8961" max="8966" width="5.625" style="172" customWidth="1"/>
    <col min="8967" max="8967" width="8.5" style="172" customWidth="1"/>
    <col min="8968" max="8971" width="5.625" style="172" customWidth="1"/>
    <col min="8972" max="8972" width="13.75" style="172" customWidth="1"/>
    <col min="8973" max="8974" width="12.625" style="172" customWidth="1"/>
    <col min="8975" max="8981" width="5.125" style="172" customWidth="1"/>
    <col min="8982" max="9216" width="9" style="172"/>
    <col min="9217" max="9222" width="5.625" style="172" customWidth="1"/>
    <col min="9223" max="9223" width="8.5" style="172" customWidth="1"/>
    <col min="9224" max="9227" width="5.625" style="172" customWidth="1"/>
    <col min="9228" max="9228" width="13.75" style="172" customWidth="1"/>
    <col min="9229" max="9230" width="12.625" style="172" customWidth="1"/>
    <col min="9231" max="9237" width="5.125" style="172" customWidth="1"/>
    <col min="9238" max="9472" width="9" style="172"/>
    <col min="9473" max="9478" width="5.625" style="172" customWidth="1"/>
    <col min="9479" max="9479" width="8.5" style="172" customWidth="1"/>
    <col min="9480" max="9483" width="5.625" style="172" customWidth="1"/>
    <col min="9484" max="9484" width="13.75" style="172" customWidth="1"/>
    <col min="9485" max="9486" width="12.625" style="172" customWidth="1"/>
    <col min="9487" max="9493" width="5.125" style="172" customWidth="1"/>
    <col min="9494" max="9728" width="9" style="172"/>
    <col min="9729" max="9734" width="5.625" style="172" customWidth="1"/>
    <col min="9735" max="9735" width="8.5" style="172" customWidth="1"/>
    <col min="9736" max="9739" width="5.625" style="172" customWidth="1"/>
    <col min="9740" max="9740" width="13.75" style="172" customWidth="1"/>
    <col min="9741" max="9742" width="12.625" style="172" customWidth="1"/>
    <col min="9743" max="9749" width="5.125" style="172" customWidth="1"/>
    <col min="9750" max="9984" width="9" style="172"/>
    <col min="9985" max="9990" width="5.625" style="172" customWidth="1"/>
    <col min="9991" max="9991" width="8.5" style="172" customWidth="1"/>
    <col min="9992" max="9995" width="5.625" style="172" customWidth="1"/>
    <col min="9996" max="9996" width="13.75" style="172" customWidth="1"/>
    <col min="9997" max="9998" width="12.625" style="172" customWidth="1"/>
    <col min="9999" max="10005" width="5.125" style="172" customWidth="1"/>
    <col min="10006" max="10240" width="9" style="172"/>
    <col min="10241" max="10246" width="5.625" style="172" customWidth="1"/>
    <col min="10247" max="10247" width="8.5" style="172" customWidth="1"/>
    <col min="10248" max="10251" width="5.625" style="172" customWidth="1"/>
    <col min="10252" max="10252" width="13.75" style="172" customWidth="1"/>
    <col min="10253" max="10254" width="12.625" style="172" customWidth="1"/>
    <col min="10255" max="10261" width="5.125" style="172" customWidth="1"/>
    <col min="10262" max="10496" width="9" style="172"/>
    <col min="10497" max="10502" width="5.625" style="172" customWidth="1"/>
    <col min="10503" max="10503" width="8.5" style="172" customWidth="1"/>
    <col min="10504" max="10507" width="5.625" style="172" customWidth="1"/>
    <col min="10508" max="10508" width="13.75" style="172" customWidth="1"/>
    <col min="10509" max="10510" width="12.625" style="172" customWidth="1"/>
    <col min="10511" max="10517" width="5.125" style="172" customWidth="1"/>
    <col min="10518" max="10752" width="9" style="172"/>
    <col min="10753" max="10758" width="5.625" style="172" customWidth="1"/>
    <col min="10759" max="10759" width="8.5" style="172" customWidth="1"/>
    <col min="10760" max="10763" width="5.625" style="172" customWidth="1"/>
    <col min="10764" max="10764" width="13.75" style="172" customWidth="1"/>
    <col min="10765" max="10766" width="12.625" style="172" customWidth="1"/>
    <col min="10767" max="10773" width="5.125" style="172" customWidth="1"/>
    <col min="10774" max="11008" width="9" style="172"/>
    <col min="11009" max="11014" width="5.625" style="172" customWidth="1"/>
    <col min="11015" max="11015" width="8.5" style="172" customWidth="1"/>
    <col min="11016" max="11019" width="5.625" style="172" customWidth="1"/>
    <col min="11020" max="11020" width="13.75" style="172" customWidth="1"/>
    <col min="11021" max="11022" width="12.625" style="172" customWidth="1"/>
    <col min="11023" max="11029" width="5.125" style="172" customWidth="1"/>
    <col min="11030" max="11264" width="9" style="172"/>
    <col min="11265" max="11270" width="5.625" style="172" customWidth="1"/>
    <col min="11271" max="11271" width="8.5" style="172" customWidth="1"/>
    <col min="11272" max="11275" width="5.625" style="172" customWidth="1"/>
    <col min="11276" max="11276" width="13.75" style="172" customWidth="1"/>
    <col min="11277" max="11278" width="12.625" style="172" customWidth="1"/>
    <col min="11279" max="11285" width="5.125" style="172" customWidth="1"/>
    <col min="11286" max="11520" width="9" style="172"/>
    <col min="11521" max="11526" width="5.625" style="172" customWidth="1"/>
    <col min="11527" max="11527" width="8.5" style="172" customWidth="1"/>
    <col min="11528" max="11531" width="5.625" style="172" customWidth="1"/>
    <col min="11532" max="11532" width="13.75" style="172" customWidth="1"/>
    <col min="11533" max="11534" width="12.625" style="172" customWidth="1"/>
    <col min="11535" max="11541" width="5.125" style="172" customWidth="1"/>
    <col min="11542" max="11776" width="9" style="172"/>
    <col min="11777" max="11782" width="5.625" style="172" customWidth="1"/>
    <col min="11783" max="11783" width="8.5" style="172" customWidth="1"/>
    <col min="11784" max="11787" width="5.625" style="172" customWidth="1"/>
    <col min="11788" max="11788" width="13.75" style="172" customWidth="1"/>
    <col min="11789" max="11790" width="12.625" style="172" customWidth="1"/>
    <col min="11791" max="11797" width="5.125" style="172" customWidth="1"/>
    <col min="11798" max="12032" width="9" style="172"/>
    <col min="12033" max="12038" width="5.625" style="172" customWidth="1"/>
    <col min="12039" max="12039" width="8.5" style="172" customWidth="1"/>
    <col min="12040" max="12043" width="5.625" style="172" customWidth="1"/>
    <col min="12044" max="12044" width="13.75" style="172" customWidth="1"/>
    <col min="12045" max="12046" width="12.625" style="172" customWidth="1"/>
    <col min="12047" max="12053" width="5.125" style="172" customWidth="1"/>
    <col min="12054" max="12288" width="9" style="172"/>
    <col min="12289" max="12294" width="5.625" style="172" customWidth="1"/>
    <col min="12295" max="12295" width="8.5" style="172" customWidth="1"/>
    <col min="12296" max="12299" width="5.625" style="172" customWidth="1"/>
    <col min="12300" max="12300" width="13.75" style="172" customWidth="1"/>
    <col min="12301" max="12302" width="12.625" style="172" customWidth="1"/>
    <col min="12303" max="12309" width="5.125" style="172" customWidth="1"/>
    <col min="12310" max="12544" width="9" style="172"/>
    <col min="12545" max="12550" width="5.625" style="172" customWidth="1"/>
    <col min="12551" max="12551" width="8.5" style="172" customWidth="1"/>
    <col min="12552" max="12555" width="5.625" style="172" customWidth="1"/>
    <col min="12556" max="12556" width="13.75" style="172" customWidth="1"/>
    <col min="12557" max="12558" width="12.625" style="172" customWidth="1"/>
    <col min="12559" max="12565" width="5.125" style="172" customWidth="1"/>
    <col min="12566" max="12800" width="9" style="172"/>
    <col min="12801" max="12806" width="5.625" style="172" customWidth="1"/>
    <col min="12807" max="12807" width="8.5" style="172" customWidth="1"/>
    <col min="12808" max="12811" width="5.625" style="172" customWidth="1"/>
    <col min="12812" max="12812" width="13.75" style="172" customWidth="1"/>
    <col min="12813" max="12814" width="12.625" style="172" customWidth="1"/>
    <col min="12815" max="12821" width="5.125" style="172" customWidth="1"/>
    <col min="12822" max="13056" width="9" style="172"/>
    <col min="13057" max="13062" width="5.625" style="172" customWidth="1"/>
    <col min="13063" max="13063" width="8.5" style="172" customWidth="1"/>
    <col min="13064" max="13067" width="5.625" style="172" customWidth="1"/>
    <col min="13068" max="13068" width="13.75" style="172" customWidth="1"/>
    <col min="13069" max="13070" width="12.625" style="172" customWidth="1"/>
    <col min="13071" max="13077" width="5.125" style="172" customWidth="1"/>
    <col min="13078" max="13312" width="9" style="172"/>
    <col min="13313" max="13318" width="5.625" style="172" customWidth="1"/>
    <col min="13319" max="13319" width="8.5" style="172" customWidth="1"/>
    <col min="13320" max="13323" width="5.625" style="172" customWidth="1"/>
    <col min="13324" max="13324" width="13.75" style="172" customWidth="1"/>
    <col min="13325" max="13326" width="12.625" style="172" customWidth="1"/>
    <col min="13327" max="13333" width="5.125" style="172" customWidth="1"/>
    <col min="13334" max="13568" width="9" style="172"/>
    <col min="13569" max="13574" width="5.625" style="172" customWidth="1"/>
    <col min="13575" max="13575" width="8.5" style="172" customWidth="1"/>
    <col min="13576" max="13579" width="5.625" style="172" customWidth="1"/>
    <col min="13580" max="13580" width="13.75" style="172" customWidth="1"/>
    <col min="13581" max="13582" width="12.625" style="172" customWidth="1"/>
    <col min="13583" max="13589" width="5.125" style="172" customWidth="1"/>
    <col min="13590" max="13824" width="9" style="172"/>
    <col min="13825" max="13830" width="5.625" style="172" customWidth="1"/>
    <col min="13831" max="13831" width="8.5" style="172" customWidth="1"/>
    <col min="13832" max="13835" width="5.625" style="172" customWidth="1"/>
    <col min="13836" max="13836" width="13.75" style="172" customWidth="1"/>
    <col min="13837" max="13838" width="12.625" style="172" customWidth="1"/>
    <col min="13839" max="13845" width="5.125" style="172" customWidth="1"/>
    <col min="13846" max="14080" width="9" style="172"/>
    <col min="14081" max="14086" width="5.625" style="172" customWidth="1"/>
    <col min="14087" max="14087" width="8.5" style="172" customWidth="1"/>
    <col min="14088" max="14091" width="5.625" style="172" customWidth="1"/>
    <col min="14092" max="14092" width="13.75" style="172" customWidth="1"/>
    <col min="14093" max="14094" width="12.625" style="172" customWidth="1"/>
    <col min="14095" max="14101" width="5.125" style="172" customWidth="1"/>
    <col min="14102" max="14336" width="9" style="172"/>
    <col min="14337" max="14342" width="5.625" style="172" customWidth="1"/>
    <col min="14343" max="14343" width="8.5" style="172" customWidth="1"/>
    <col min="14344" max="14347" width="5.625" style="172" customWidth="1"/>
    <col min="14348" max="14348" width="13.75" style="172" customWidth="1"/>
    <col min="14349" max="14350" width="12.625" style="172" customWidth="1"/>
    <col min="14351" max="14357" width="5.125" style="172" customWidth="1"/>
    <col min="14358" max="14592" width="9" style="172"/>
    <col min="14593" max="14598" width="5.625" style="172" customWidth="1"/>
    <col min="14599" max="14599" width="8.5" style="172" customWidth="1"/>
    <col min="14600" max="14603" width="5.625" style="172" customWidth="1"/>
    <col min="14604" max="14604" width="13.75" style="172" customWidth="1"/>
    <col min="14605" max="14606" width="12.625" style="172" customWidth="1"/>
    <col min="14607" max="14613" width="5.125" style="172" customWidth="1"/>
    <col min="14614" max="14848" width="9" style="172"/>
    <col min="14849" max="14854" width="5.625" style="172" customWidth="1"/>
    <col min="14855" max="14855" width="8.5" style="172" customWidth="1"/>
    <col min="14856" max="14859" width="5.625" style="172" customWidth="1"/>
    <col min="14860" max="14860" width="13.75" style="172" customWidth="1"/>
    <col min="14861" max="14862" width="12.625" style="172" customWidth="1"/>
    <col min="14863" max="14869" width="5.125" style="172" customWidth="1"/>
    <col min="14870" max="15104" width="9" style="172"/>
    <col min="15105" max="15110" width="5.625" style="172" customWidth="1"/>
    <col min="15111" max="15111" width="8.5" style="172" customWidth="1"/>
    <col min="15112" max="15115" width="5.625" style="172" customWidth="1"/>
    <col min="15116" max="15116" width="13.75" style="172" customWidth="1"/>
    <col min="15117" max="15118" width="12.625" style="172" customWidth="1"/>
    <col min="15119" max="15125" width="5.125" style="172" customWidth="1"/>
    <col min="15126" max="15360" width="9" style="172"/>
    <col min="15361" max="15366" width="5.625" style="172" customWidth="1"/>
    <col min="15367" max="15367" width="8.5" style="172" customWidth="1"/>
    <col min="15368" max="15371" width="5.625" style="172" customWidth="1"/>
    <col min="15372" max="15372" width="13.75" style="172" customWidth="1"/>
    <col min="15373" max="15374" width="12.625" style="172" customWidth="1"/>
    <col min="15375" max="15381" width="5.125" style="172" customWidth="1"/>
    <col min="15382" max="15616" width="9" style="172"/>
    <col min="15617" max="15622" width="5.625" style="172" customWidth="1"/>
    <col min="15623" max="15623" width="8.5" style="172" customWidth="1"/>
    <col min="15624" max="15627" width="5.625" style="172" customWidth="1"/>
    <col min="15628" max="15628" width="13.75" style="172" customWidth="1"/>
    <col min="15629" max="15630" width="12.625" style="172" customWidth="1"/>
    <col min="15631" max="15637" width="5.125" style="172" customWidth="1"/>
    <col min="15638" max="15872" width="9" style="172"/>
    <col min="15873" max="15878" width="5.625" style="172" customWidth="1"/>
    <col min="15879" max="15879" width="8.5" style="172" customWidth="1"/>
    <col min="15880" max="15883" width="5.625" style="172" customWidth="1"/>
    <col min="15884" max="15884" width="13.75" style="172" customWidth="1"/>
    <col min="15885" max="15886" width="12.625" style="172" customWidth="1"/>
    <col min="15887" max="15893" width="5.125" style="172" customWidth="1"/>
    <col min="15894" max="16128" width="9" style="172"/>
    <col min="16129" max="16134" width="5.625" style="172" customWidth="1"/>
    <col min="16135" max="16135" width="8.5" style="172" customWidth="1"/>
    <col min="16136" max="16139" width="5.625" style="172" customWidth="1"/>
    <col min="16140" max="16140" width="13.75" style="172" customWidth="1"/>
    <col min="16141" max="16142" width="12.625" style="172" customWidth="1"/>
    <col min="16143" max="16149" width="5.125" style="172" customWidth="1"/>
    <col min="16150" max="16384" width="9" style="172"/>
  </cols>
  <sheetData>
    <row r="1" spans="1:21" ht="22.5" customHeight="1">
      <c r="A1" s="172" t="s">
        <v>190</v>
      </c>
    </row>
    <row r="2" spans="1:21" ht="22.5" customHeight="1">
      <c r="A2" s="579" t="s">
        <v>8</v>
      </c>
      <c r="B2" s="580"/>
      <c r="C2" s="579" t="s">
        <v>13</v>
      </c>
      <c r="D2" s="580"/>
      <c r="E2" s="622"/>
      <c r="F2" s="589" t="s">
        <v>6</v>
      </c>
      <c r="G2" s="623" t="s">
        <v>162</v>
      </c>
      <c r="H2" s="612" t="s">
        <v>353</v>
      </c>
      <c r="I2" s="622"/>
      <c r="J2" s="641" t="s">
        <v>191</v>
      </c>
      <c r="K2" s="622"/>
      <c r="L2" s="173" t="s">
        <v>163</v>
      </c>
      <c r="M2" s="579" t="s">
        <v>354</v>
      </c>
      <c r="N2" s="622"/>
      <c r="O2" s="631" t="s">
        <v>192</v>
      </c>
      <c r="P2" s="632"/>
      <c r="Q2" s="632"/>
      <c r="R2" s="632"/>
      <c r="S2" s="632"/>
      <c r="T2" s="632"/>
      <c r="U2" s="633"/>
    </row>
    <row r="3" spans="1:21" ht="22.5" customHeight="1">
      <c r="A3" s="581"/>
      <c r="B3" s="582"/>
      <c r="C3" s="581"/>
      <c r="D3" s="582"/>
      <c r="E3" s="585"/>
      <c r="F3" s="590"/>
      <c r="G3" s="640"/>
      <c r="H3" s="581"/>
      <c r="I3" s="585"/>
      <c r="J3" s="581"/>
      <c r="K3" s="585"/>
      <c r="L3" s="175" t="s">
        <v>165</v>
      </c>
      <c r="M3" s="581"/>
      <c r="N3" s="585"/>
      <c r="O3" s="634"/>
      <c r="P3" s="635"/>
      <c r="Q3" s="635"/>
      <c r="R3" s="635"/>
      <c r="S3" s="635"/>
      <c r="T3" s="635"/>
      <c r="U3" s="636"/>
    </row>
    <row r="4" spans="1:21" ht="22.5" customHeight="1">
      <c r="A4" s="177"/>
      <c r="B4" s="179"/>
      <c r="C4" s="177"/>
      <c r="D4" s="179"/>
      <c r="E4" s="178"/>
      <c r="F4" s="180"/>
      <c r="G4" s="197"/>
      <c r="H4" s="182" t="s">
        <v>168</v>
      </c>
      <c r="I4" s="183" t="s">
        <v>169</v>
      </c>
      <c r="J4" s="182" t="s">
        <v>168</v>
      </c>
      <c r="K4" s="183" t="s">
        <v>169</v>
      </c>
      <c r="L4" s="198"/>
      <c r="M4" s="199"/>
      <c r="N4" s="200"/>
      <c r="O4" s="201"/>
      <c r="P4" s="181"/>
      <c r="Q4" s="181"/>
      <c r="R4" s="181"/>
      <c r="S4" s="181"/>
      <c r="T4" s="181"/>
      <c r="U4" s="202"/>
    </row>
    <row r="5" spans="1:21" ht="22.5" customHeight="1">
      <c r="A5" s="583"/>
      <c r="B5" s="592"/>
      <c r="C5" s="583"/>
      <c r="D5" s="592"/>
      <c r="E5" s="584"/>
      <c r="F5" s="591"/>
      <c r="G5" s="591"/>
      <c r="H5" s="624" t="s">
        <v>177</v>
      </c>
      <c r="I5" s="625"/>
      <c r="J5" s="177"/>
      <c r="K5" s="178"/>
      <c r="L5" s="187"/>
      <c r="M5" s="624" t="s">
        <v>193</v>
      </c>
      <c r="N5" s="625"/>
      <c r="O5" s="637"/>
      <c r="P5" s="638"/>
      <c r="Q5" s="638"/>
      <c r="R5" s="638"/>
      <c r="S5" s="639"/>
      <c r="T5" s="639"/>
      <c r="U5" s="203"/>
    </row>
    <row r="6" spans="1:21" ht="22.5" customHeight="1">
      <c r="A6" s="581"/>
      <c r="B6" s="582"/>
      <c r="C6" s="581"/>
      <c r="D6" s="582"/>
      <c r="E6" s="585"/>
      <c r="F6" s="590"/>
      <c r="G6" s="590"/>
      <c r="H6" s="626"/>
      <c r="I6" s="627"/>
      <c r="J6" s="204"/>
      <c r="K6" s="205"/>
      <c r="L6" s="188"/>
      <c r="M6" s="629"/>
      <c r="N6" s="630"/>
      <c r="O6" s="581"/>
      <c r="P6" s="582"/>
      <c r="Q6" s="582"/>
      <c r="R6" s="582"/>
      <c r="S6" s="582"/>
      <c r="T6" s="582"/>
      <c r="U6" s="206"/>
    </row>
    <row r="7" spans="1:21" ht="22.5" customHeight="1">
      <c r="A7" s="579"/>
      <c r="B7" s="580"/>
      <c r="C7" s="579"/>
      <c r="D7" s="580"/>
      <c r="E7" s="622"/>
      <c r="F7" s="589"/>
      <c r="G7" s="589"/>
      <c r="H7" s="624" t="s">
        <v>177</v>
      </c>
      <c r="I7" s="625"/>
      <c r="J7" s="177"/>
      <c r="K7" s="178"/>
      <c r="L7" s="187"/>
      <c r="M7" s="624" t="s">
        <v>193</v>
      </c>
      <c r="N7" s="625"/>
      <c r="O7" s="616"/>
      <c r="P7" s="628"/>
      <c r="Q7" s="628"/>
      <c r="R7" s="628"/>
      <c r="S7" s="618"/>
      <c r="T7" s="618"/>
      <c r="U7" s="203"/>
    </row>
    <row r="8" spans="1:21" ht="22.5" customHeight="1">
      <c r="A8" s="581"/>
      <c r="B8" s="582"/>
      <c r="C8" s="581"/>
      <c r="D8" s="582"/>
      <c r="E8" s="585"/>
      <c r="F8" s="590"/>
      <c r="G8" s="590"/>
      <c r="H8" s="626"/>
      <c r="I8" s="627"/>
      <c r="J8" s="204"/>
      <c r="K8" s="205"/>
      <c r="L8" s="188"/>
      <c r="M8" s="626"/>
      <c r="N8" s="627"/>
      <c r="O8" s="581"/>
      <c r="P8" s="582"/>
      <c r="Q8" s="582"/>
      <c r="R8" s="582"/>
      <c r="S8" s="582"/>
      <c r="T8" s="582"/>
      <c r="U8" s="203"/>
    </row>
    <row r="9" spans="1:21" ht="22.5" customHeight="1">
      <c r="A9" s="579"/>
      <c r="B9" s="580"/>
      <c r="C9" s="579"/>
      <c r="D9" s="580"/>
      <c r="E9" s="622"/>
      <c r="F9" s="589"/>
      <c r="G9" s="589"/>
      <c r="H9" s="624" t="s">
        <v>177</v>
      </c>
      <c r="I9" s="625"/>
      <c r="J9" s="177"/>
      <c r="K9" s="178"/>
      <c r="L9" s="187"/>
      <c r="M9" s="624" t="s">
        <v>193</v>
      </c>
      <c r="N9" s="625"/>
      <c r="O9" s="616"/>
      <c r="P9" s="628"/>
      <c r="Q9" s="628"/>
      <c r="R9" s="628"/>
      <c r="S9" s="618"/>
      <c r="T9" s="618"/>
      <c r="U9" s="202"/>
    </row>
    <row r="10" spans="1:21" ht="22.5" customHeight="1">
      <c r="A10" s="581"/>
      <c r="B10" s="582"/>
      <c r="C10" s="581"/>
      <c r="D10" s="582"/>
      <c r="E10" s="585"/>
      <c r="F10" s="590"/>
      <c r="G10" s="590"/>
      <c r="H10" s="626"/>
      <c r="I10" s="627"/>
      <c r="J10" s="204"/>
      <c r="K10" s="205"/>
      <c r="L10" s="188"/>
      <c r="M10" s="626"/>
      <c r="N10" s="627"/>
      <c r="O10" s="581"/>
      <c r="P10" s="582"/>
      <c r="Q10" s="582"/>
      <c r="R10" s="582"/>
      <c r="S10" s="582"/>
      <c r="T10" s="582"/>
      <c r="U10" s="206"/>
    </row>
    <row r="11" spans="1:21" ht="22.5" customHeight="1">
      <c r="A11" s="579"/>
      <c r="B11" s="580"/>
      <c r="C11" s="579"/>
      <c r="D11" s="580"/>
      <c r="E11" s="622"/>
      <c r="F11" s="589"/>
      <c r="G11" s="589"/>
      <c r="H11" s="624" t="s">
        <v>177</v>
      </c>
      <c r="I11" s="625"/>
      <c r="J11" s="177"/>
      <c r="K11" s="178"/>
      <c r="L11" s="187"/>
      <c r="M11" s="624" t="s">
        <v>193</v>
      </c>
      <c r="N11" s="625"/>
      <c r="O11" s="616"/>
      <c r="P11" s="628"/>
      <c r="Q11" s="628"/>
      <c r="R11" s="628"/>
      <c r="S11" s="618"/>
      <c r="T11" s="618"/>
      <c r="U11" s="203"/>
    </row>
    <row r="12" spans="1:21" ht="22.5" customHeight="1">
      <c r="A12" s="581"/>
      <c r="B12" s="582"/>
      <c r="C12" s="581"/>
      <c r="D12" s="582"/>
      <c r="E12" s="585"/>
      <c r="F12" s="590"/>
      <c r="G12" s="590"/>
      <c r="H12" s="626"/>
      <c r="I12" s="627"/>
      <c r="J12" s="204"/>
      <c r="K12" s="205"/>
      <c r="L12" s="188"/>
      <c r="M12" s="626"/>
      <c r="N12" s="627"/>
      <c r="O12" s="581"/>
      <c r="P12" s="582"/>
      <c r="Q12" s="582"/>
      <c r="R12" s="582"/>
      <c r="S12" s="582"/>
      <c r="T12" s="582"/>
      <c r="U12" s="203"/>
    </row>
    <row r="13" spans="1:21" ht="22.5" customHeight="1">
      <c r="A13" s="579"/>
      <c r="B13" s="580"/>
      <c r="C13" s="579"/>
      <c r="D13" s="580"/>
      <c r="E13" s="622"/>
      <c r="F13" s="589"/>
      <c r="G13" s="589"/>
      <c r="H13" s="624" t="s">
        <v>177</v>
      </c>
      <c r="I13" s="625"/>
      <c r="J13" s="177"/>
      <c r="K13" s="178"/>
      <c r="L13" s="187"/>
      <c r="M13" s="624" t="s">
        <v>193</v>
      </c>
      <c r="N13" s="625"/>
      <c r="O13" s="616"/>
      <c r="P13" s="628"/>
      <c r="Q13" s="628"/>
      <c r="R13" s="628"/>
      <c r="S13" s="618"/>
      <c r="T13" s="618"/>
      <c r="U13" s="202"/>
    </row>
    <row r="14" spans="1:21" ht="22.5" customHeight="1">
      <c r="A14" s="581"/>
      <c r="B14" s="582"/>
      <c r="C14" s="581"/>
      <c r="D14" s="582"/>
      <c r="E14" s="585"/>
      <c r="F14" s="590"/>
      <c r="G14" s="590"/>
      <c r="H14" s="626"/>
      <c r="I14" s="627"/>
      <c r="J14" s="204"/>
      <c r="K14" s="205"/>
      <c r="L14" s="188"/>
      <c r="M14" s="626"/>
      <c r="N14" s="627"/>
      <c r="O14" s="581"/>
      <c r="P14" s="582"/>
      <c r="Q14" s="582"/>
      <c r="R14" s="582"/>
      <c r="S14" s="582"/>
      <c r="T14" s="582"/>
      <c r="U14" s="206"/>
    </row>
    <row r="15" spans="1:21" ht="22.5" customHeight="1">
      <c r="A15" s="579"/>
      <c r="B15" s="580"/>
      <c r="C15" s="579"/>
      <c r="D15" s="580"/>
      <c r="E15" s="622"/>
      <c r="F15" s="589"/>
      <c r="G15" s="589"/>
      <c r="H15" s="624" t="s">
        <v>177</v>
      </c>
      <c r="I15" s="625"/>
      <c r="J15" s="177"/>
      <c r="K15" s="178"/>
      <c r="L15" s="187"/>
      <c r="M15" s="624" t="s">
        <v>193</v>
      </c>
      <c r="N15" s="625"/>
      <c r="O15" s="616"/>
      <c r="P15" s="628"/>
      <c r="Q15" s="628"/>
      <c r="R15" s="628"/>
      <c r="S15" s="618"/>
      <c r="T15" s="618"/>
      <c r="U15" s="203"/>
    </row>
    <row r="16" spans="1:21" ht="22.5" customHeight="1">
      <c r="A16" s="581"/>
      <c r="B16" s="582"/>
      <c r="C16" s="581"/>
      <c r="D16" s="582"/>
      <c r="E16" s="585"/>
      <c r="F16" s="590"/>
      <c r="G16" s="590"/>
      <c r="H16" s="626"/>
      <c r="I16" s="627"/>
      <c r="J16" s="204"/>
      <c r="K16" s="205"/>
      <c r="L16" s="188"/>
      <c r="M16" s="626"/>
      <c r="N16" s="627"/>
      <c r="O16" s="581"/>
      <c r="P16" s="582"/>
      <c r="Q16" s="582"/>
      <c r="R16" s="582"/>
      <c r="S16" s="582"/>
      <c r="T16" s="582"/>
      <c r="U16" s="203"/>
    </row>
    <row r="17" spans="1:21" ht="22.5" customHeight="1">
      <c r="A17" s="579"/>
      <c r="B17" s="580"/>
      <c r="C17" s="579"/>
      <c r="D17" s="580"/>
      <c r="E17" s="622"/>
      <c r="F17" s="589"/>
      <c r="G17" s="589"/>
      <c r="H17" s="624" t="s">
        <v>177</v>
      </c>
      <c r="I17" s="625"/>
      <c r="J17" s="177"/>
      <c r="K17" s="178"/>
      <c r="L17" s="187"/>
      <c r="M17" s="624" t="s">
        <v>193</v>
      </c>
      <c r="N17" s="625"/>
      <c r="O17" s="616"/>
      <c r="P17" s="628"/>
      <c r="Q17" s="628"/>
      <c r="R17" s="628"/>
      <c r="S17" s="618"/>
      <c r="T17" s="618"/>
      <c r="U17" s="202"/>
    </row>
    <row r="18" spans="1:21" ht="22.5" customHeight="1">
      <c r="A18" s="581"/>
      <c r="B18" s="582"/>
      <c r="C18" s="581"/>
      <c r="D18" s="582"/>
      <c r="E18" s="585"/>
      <c r="F18" s="590"/>
      <c r="G18" s="590"/>
      <c r="H18" s="626"/>
      <c r="I18" s="627"/>
      <c r="J18" s="204"/>
      <c r="K18" s="205"/>
      <c r="L18" s="188"/>
      <c r="M18" s="626"/>
      <c r="N18" s="627"/>
      <c r="O18" s="581"/>
      <c r="P18" s="582"/>
      <c r="Q18" s="582"/>
      <c r="R18" s="582"/>
      <c r="S18" s="582"/>
      <c r="T18" s="582"/>
      <c r="U18" s="206"/>
    </row>
    <row r="19" spans="1:21" ht="22.5" customHeight="1">
      <c r="A19" s="579"/>
      <c r="B19" s="580"/>
      <c r="C19" s="579"/>
      <c r="D19" s="580"/>
      <c r="E19" s="622"/>
      <c r="F19" s="589"/>
      <c r="G19" s="589"/>
      <c r="H19" s="624" t="s">
        <v>177</v>
      </c>
      <c r="I19" s="625"/>
      <c r="J19" s="177"/>
      <c r="K19" s="178"/>
      <c r="L19" s="187"/>
      <c r="M19" s="624" t="s">
        <v>193</v>
      </c>
      <c r="N19" s="625"/>
      <c r="O19" s="616"/>
      <c r="P19" s="628"/>
      <c r="Q19" s="628"/>
      <c r="R19" s="628"/>
      <c r="S19" s="618"/>
      <c r="T19" s="618"/>
      <c r="U19" s="203"/>
    </row>
    <row r="20" spans="1:21" ht="22.5" customHeight="1">
      <c r="A20" s="581"/>
      <c r="B20" s="582"/>
      <c r="C20" s="581"/>
      <c r="D20" s="582"/>
      <c r="E20" s="585"/>
      <c r="F20" s="590"/>
      <c r="G20" s="590"/>
      <c r="H20" s="626"/>
      <c r="I20" s="627"/>
      <c r="J20" s="204"/>
      <c r="K20" s="205"/>
      <c r="L20" s="188"/>
      <c r="M20" s="626"/>
      <c r="N20" s="627"/>
      <c r="O20" s="581"/>
      <c r="P20" s="582"/>
      <c r="Q20" s="582"/>
      <c r="R20" s="582"/>
      <c r="S20" s="582"/>
      <c r="T20" s="582"/>
      <c r="U20" s="206"/>
    </row>
    <row r="21" spans="1:21" s="191" customFormat="1" ht="11.1" customHeight="1"/>
    <row r="22" spans="1:21" s="191" customFormat="1" ht="15" customHeight="1">
      <c r="A22" s="193" t="s">
        <v>181</v>
      </c>
      <c r="B22" s="194" t="s">
        <v>182</v>
      </c>
      <c r="C22" s="193" t="s">
        <v>194</v>
      </c>
    </row>
    <row r="23" spans="1:21" s="191" customFormat="1" ht="15" customHeight="1">
      <c r="A23" s="193"/>
      <c r="B23" s="207" t="s">
        <v>195</v>
      </c>
      <c r="C23" s="193" t="s">
        <v>196</v>
      </c>
    </row>
    <row r="24" spans="1:21" s="191" customFormat="1" ht="15" customHeight="1">
      <c r="A24" s="193"/>
      <c r="B24" s="194" t="s">
        <v>183</v>
      </c>
      <c r="C24" s="193" t="s">
        <v>197</v>
      </c>
    </row>
    <row r="25" spans="1:21" s="2" customFormat="1" ht="15" customHeight="1">
      <c r="A25" s="7"/>
      <c r="B25" s="7"/>
      <c r="C25" s="213" t="s">
        <v>217</v>
      </c>
      <c r="F25" s="213"/>
    </row>
    <row r="26" spans="1:21" ht="12.75" customHeight="1">
      <c r="B26" s="195" t="s">
        <v>198</v>
      </c>
      <c r="C26" s="193" t="s">
        <v>187</v>
      </c>
    </row>
    <row r="27" spans="1:21" ht="12.75" customHeight="1">
      <c r="B27" s="193"/>
      <c r="C27" s="193" t="s">
        <v>336</v>
      </c>
    </row>
    <row r="28" spans="1:21" ht="12.75" customHeight="1">
      <c r="B28" s="193"/>
      <c r="C28" s="193" t="s">
        <v>212</v>
      </c>
    </row>
    <row r="29" spans="1:21" s="193" customFormat="1" ht="15" customHeight="1">
      <c r="B29" s="195" t="s">
        <v>199</v>
      </c>
      <c r="C29" s="208" t="s">
        <v>218</v>
      </c>
      <c r="D29" s="208"/>
      <c r="E29" s="208"/>
      <c r="F29" s="208"/>
      <c r="G29" s="208"/>
      <c r="H29" s="208"/>
      <c r="I29" s="208"/>
      <c r="J29" s="208"/>
      <c r="K29" s="208"/>
      <c r="L29" s="208"/>
      <c r="M29" s="208"/>
      <c r="N29" s="209"/>
      <c r="O29" s="209"/>
      <c r="P29" s="209"/>
      <c r="Q29" s="209"/>
      <c r="R29" s="209"/>
      <c r="S29" s="209"/>
      <c r="T29" s="209"/>
      <c r="U29" s="209"/>
    </row>
    <row r="30" spans="1:21" s="2" customFormat="1" ht="15" customHeight="1">
      <c r="A30" s="7"/>
      <c r="B30" s="7"/>
      <c r="C30" s="7" t="s">
        <v>213</v>
      </c>
      <c r="D30" s="216"/>
      <c r="E30" s="216"/>
      <c r="F30" s="216"/>
      <c r="G30" s="216"/>
      <c r="H30" s="216"/>
    </row>
    <row r="31" spans="1:21" s="191" customFormat="1" ht="12.95" customHeight="1"/>
    <row r="32" spans="1:21" s="191" customFormat="1" ht="12.95" customHeight="1"/>
  </sheetData>
  <mergeCells count="89">
    <mergeCell ref="M2:N3"/>
    <mergeCell ref="O2:U3"/>
    <mergeCell ref="A5:B6"/>
    <mergeCell ref="C5:E6"/>
    <mergeCell ref="F5:F6"/>
    <mergeCell ref="G5:G6"/>
    <mergeCell ref="H5:I6"/>
    <mergeCell ref="M5:N5"/>
    <mergeCell ref="O5:R5"/>
    <mergeCell ref="S5:T5"/>
    <mergeCell ref="A2:B3"/>
    <mergeCell ref="C2:E3"/>
    <mergeCell ref="F2:F3"/>
    <mergeCell ref="G2:G3"/>
    <mergeCell ref="H2:I3"/>
    <mergeCell ref="J2:K3"/>
    <mergeCell ref="M6:N6"/>
    <mergeCell ref="O6:R6"/>
    <mergeCell ref="S6:T6"/>
    <mergeCell ref="A7:B8"/>
    <mergeCell ref="C7:E8"/>
    <mergeCell ref="F7:F8"/>
    <mergeCell ref="G7:G8"/>
    <mergeCell ref="H7:I8"/>
    <mergeCell ref="M7:N8"/>
    <mergeCell ref="O7:R7"/>
    <mergeCell ref="S7:T7"/>
    <mergeCell ref="O8:R8"/>
    <mergeCell ref="S8:T8"/>
    <mergeCell ref="A9:B10"/>
    <mergeCell ref="C9:E10"/>
    <mergeCell ref="F9:F10"/>
    <mergeCell ref="G9:G10"/>
    <mergeCell ref="H9:I10"/>
    <mergeCell ref="M9:N10"/>
    <mergeCell ref="O9:R9"/>
    <mergeCell ref="S9:T9"/>
    <mergeCell ref="O10:R10"/>
    <mergeCell ref="S10:T10"/>
    <mergeCell ref="A11:B12"/>
    <mergeCell ref="C11:E12"/>
    <mergeCell ref="F11:F12"/>
    <mergeCell ref="G11:G12"/>
    <mergeCell ref="H11:I12"/>
    <mergeCell ref="M11:N12"/>
    <mergeCell ref="O11:R11"/>
    <mergeCell ref="S11:T11"/>
    <mergeCell ref="O12:R12"/>
    <mergeCell ref="S12:T12"/>
    <mergeCell ref="A13:B14"/>
    <mergeCell ref="C13:E14"/>
    <mergeCell ref="F13:F14"/>
    <mergeCell ref="G13:G14"/>
    <mergeCell ref="H13:I14"/>
    <mergeCell ref="M13:N14"/>
    <mergeCell ref="O13:R13"/>
    <mergeCell ref="S13:T13"/>
    <mergeCell ref="O14:R14"/>
    <mergeCell ref="S14:T14"/>
    <mergeCell ref="A15:B16"/>
    <mergeCell ref="C15:E16"/>
    <mergeCell ref="F15:F16"/>
    <mergeCell ref="G15:G16"/>
    <mergeCell ref="H15:I16"/>
    <mergeCell ref="A17:B18"/>
    <mergeCell ref="C17:E18"/>
    <mergeCell ref="F17:F18"/>
    <mergeCell ref="G17:G18"/>
    <mergeCell ref="H17:I18"/>
    <mergeCell ref="M19:N20"/>
    <mergeCell ref="O19:R19"/>
    <mergeCell ref="S15:T15"/>
    <mergeCell ref="O16:R16"/>
    <mergeCell ref="S16:T16"/>
    <mergeCell ref="M17:N18"/>
    <mergeCell ref="O17:R17"/>
    <mergeCell ref="S19:T19"/>
    <mergeCell ref="O20:R20"/>
    <mergeCell ref="S20:T20"/>
    <mergeCell ref="S17:T17"/>
    <mergeCell ref="O18:R18"/>
    <mergeCell ref="S18:T18"/>
    <mergeCell ref="M15:N16"/>
    <mergeCell ref="O15:R15"/>
    <mergeCell ref="A19:B20"/>
    <mergeCell ref="C19:E20"/>
    <mergeCell ref="F19:F20"/>
    <mergeCell ref="G19:G20"/>
    <mergeCell ref="H19:I20"/>
  </mergeCells>
  <phoneticPr fontId="6"/>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22"/>
  <sheetViews>
    <sheetView showGridLines="0" view="pageBreakPreview" zoomScale="92" zoomScaleNormal="95" zoomScaleSheetLayoutView="92" workbookViewId="0">
      <selection activeCell="H12" sqref="H12"/>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20" ht="24.95" customHeight="1">
      <c r="A1" s="1" t="s">
        <v>10</v>
      </c>
    </row>
    <row r="2" spans="1:20" ht="24.95" customHeight="1">
      <c r="A2" s="1" t="s">
        <v>348</v>
      </c>
      <c r="F2" s="51"/>
      <c r="M2" s="51"/>
    </row>
    <row r="3" spans="1:20" ht="22.15" customHeight="1">
      <c r="A3" s="642" t="s">
        <v>337</v>
      </c>
      <c r="B3" s="642"/>
      <c r="C3" s="643"/>
      <c r="D3" s="644"/>
      <c r="E3" s="644"/>
      <c r="F3" s="35" t="s">
        <v>110</v>
      </c>
      <c r="G3" s="504" t="s">
        <v>111</v>
      </c>
      <c r="H3" s="645"/>
      <c r="I3" s="52"/>
      <c r="J3" s="32" t="s">
        <v>108</v>
      </c>
      <c r="K3" s="53" t="str">
        <f>IF(I3="","",I3*12)</f>
        <v/>
      </c>
      <c r="L3" s="54" t="s">
        <v>85</v>
      </c>
      <c r="M3" s="646" t="s">
        <v>112</v>
      </c>
      <c r="N3" s="647"/>
      <c r="O3" s="55" t="str">
        <f>IF(D3="","",D3/K3*100)</f>
        <v/>
      </c>
      <c r="P3" s="1" t="s">
        <v>41</v>
      </c>
    </row>
    <row r="4" spans="1:20" ht="24.95" customHeight="1">
      <c r="A4" s="649" t="s">
        <v>86</v>
      </c>
      <c r="B4" s="650"/>
      <c r="C4" s="650"/>
      <c r="D4" s="650"/>
      <c r="E4" s="650"/>
      <c r="F4" s="650"/>
      <c r="G4" s="650"/>
      <c r="H4" s="650"/>
      <c r="I4" s="650"/>
      <c r="J4" s="650"/>
      <c r="K4" s="650"/>
      <c r="L4" s="54"/>
      <c r="M4" s="651" t="s">
        <v>87</v>
      </c>
      <c r="N4" s="652"/>
      <c r="O4" s="652"/>
      <c r="P4" s="171"/>
    </row>
    <row r="5" spans="1:20" ht="17.25" customHeight="1">
      <c r="A5" s="49"/>
      <c r="B5" s="49"/>
      <c r="C5" s="49"/>
      <c r="D5" s="49"/>
      <c r="E5" s="49"/>
      <c r="F5" s="49"/>
      <c r="G5" s="49"/>
      <c r="H5" s="49"/>
      <c r="I5" s="49"/>
      <c r="J5" s="49"/>
      <c r="K5" s="49"/>
      <c r="P5" s="648"/>
    </row>
    <row r="6" spans="1:20" ht="24.95" customHeight="1">
      <c r="A6" s="1" t="s">
        <v>349</v>
      </c>
      <c r="F6" s="51"/>
      <c r="M6" s="51"/>
      <c r="P6" s="648"/>
    </row>
    <row r="7" spans="1:20" ht="22.15" customHeight="1">
      <c r="A7" s="642" t="s">
        <v>350</v>
      </c>
      <c r="B7" s="642"/>
      <c r="C7" s="643"/>
      <c r="D7" s="644"/>
      <c r="E7" s="644"/>
      <c r="F7" s="35" t="s">
        <v>110</v>
      </c>
      <c r="G7" s="504" t="s">
        <v>111</v>
      </c>
      <c r="H7" s="645"/>
      <c r="I7" s="52"/>
      <c r="J7" s="167" t="s">
        <v>108</v>
      </c>
      <c r="K7" s="53" t="str">
        <f>IF(I7="","",I7*12)</f>
        <v/>
      </c>
      <c r="L7" s="54" t="s">
        <v>85</v>
      </c>
      <c r="M7" s="646" t="s">
        <v>112</v>
      </c>
      <c r="N7" s="647"/>
      <c r="O7" s="55" t="str">
        <f>IF(D7="","",D7/K7*100)</f>
        <v/>
      </c>
      <c r="P7" s="648"/>
    </row>
    <row r="8" spans="1:20" ht="24.95" customHeight="1">
      <c r="A8" s="649" t="s">
        <v>86</v>
      </c>
      <c r="B8" s="650"/>
      <c r="C8" s="650"/>
      <c r="D8" s="650"/>
      <c r="E8" s="650"/>
      <c r="F8" s="650"/>
      <c r="G8" s="650"/>
      <c r="H8" s="650"/>
      <c r="I8" s="650"/>
      <c r="J8" s="650"/>
      <c r="K8" s="650"/>
      <c r="L8" s="54"/>
      <c r="M8" s="651" t="s">
        <v>87</v>
      </c>
      <c r="N8" s="652"/>
      <c r="O8" s="652"/>
      <c r="P8" s="648"/>
    </row>
    <row r="9" spans="1:20" ht="24.95" customHeight="1">
      <c r="A9" s="168"/>
      <c r="B9" s="169"/>
      <c r="C9" s="169"/>
      <c r="D9" s="169"/>
      <c r="E9" s="169"/>
      <c r="F9" s="169"/>
      <c r="G9" s="169"/>
      <c r="H9" s="169"/>
      <c r="I9" s="169"/>
      <c r="J9" s="169"/>
      <c r="K9" s="169"/>
      <c r="L9" s="54"/>
      <c r="M9" s="416"/>
      <c r="N9" s="417"/>
      <c r="O9" s="417"/>
      <c r="P9" s="170"/>
    </row>
    <row r="10" spans="1:20" ht="15.95" customHeight="1">
      <c r="A10" s="23"/>
      <c r="C10" s="25"/>
      <c r="D10" s="25"/>
      <c r="E10" s="25"/>
      <c r="F10" s="25"/>
      <c r="G10" s="25"/>
      <c r="H10" s="25"/>
      <c r="I10" s="25"/>
      <c r="J10" s="25"/>
      <c r="K10" s="25"/>
      <c r="L10" s="25"/>
      <c r="M10" s="25"/>
      <c r="N10" s="25"/>
      <c r="O10" s="25"/>
      <c r="P10" s="25"/>
      <c r="Q10" s="25"/>
      <c r="R10" s="25"/>
      <c r="S10" s="25"/>
      <c r="T10" s="25"/>
    </row>
    <row r="11" spans="1:20" ht="23.1" customHeight="1">
      <c r="B11" s="22"/>
      <c r="C11" s="22"/>
      <c r="D11" s="50"/>
      <c r="E11" s="50"/>
      <c r="F11" s="50"/>
      <c r="G11" s="50"/>
      <c r="H11" s="50"/>
      <c r="I11" s="50"/>
      <c r="J11" s="50"/>
      <c r="K11" s="50"/>
      <c r="L11" s="50"/>
      <c r="M11" s="50"/>
      <c r="N11" s="50"/>
      <c r="O11" s="50"/>
    </row>
    <row r="12" spans="1:20" ht="23.1" customHeight="1">
      <c r="B12" s="22"/>
      <c r="C12" s="22"/>
      <c r="D12" s="25"/>
      <c r="E12" s="25"/>
      <c r="F12" s="25"/>
      <c r="G12" s="25"/>
      <c r="H12" s="25"/>
      <c r="I12" s="25"/>
      <c r="J12" s="25"/>
      <c r="K12" s="25"/>
      <c r="L12" s="25"/>
      <c r="M12" s="25"/>
      <c r="N12" s="25"/>
      <c r="O12" s="25"/>
    </row>
    <row r="13" spans="1:20" ht="23.1" customHeight="1">
      <c r="B13" s="22"/>
      <c r="C13" s="22"/>
      <c r="D13" s="25"/>
      <c r="E13" s="25"/>
      <c r="F13" s="25"/>
      <c r="G13" s="25"/>
      <c r="H13" s="25"/>
      <c r="I13" s="25"/>
      <c r="J13" s="25"/>
      <c r="K13" s="25"/>
      <c r="L13" s="25"/>
      <c r="M13" s="25"/>
      <c r="N13" s="25"/>
      <c r="O13" s="25"/>
    </row>
    <row r="14" spans="1:20" ht="23.1" customHeight="1">
      <c r="B14" s="22"/>
      <c r="C14" s="22"/>
      <c r="D14" s="25"/>
      <c r="E14" s="25"/>
      <c r="F14" s="25"/>
      <c r="G14" s="25"/>
      <c r="H14" s="25"/>
      <c r="I14" s="25"/>
      <c r="J14" s="25"/>
      <c r="K14" s="25"/>
      <c r="L14" s="25"/>
      <c r="M14" s="25"/>
      <c r="N14" s="25"/>
      <c r="O14" s="25"/>
    </row>
    <row r="15" spans="1:20" ht="23.1" customHeight="1">
      <c r="B15" s="22"/>
      <c r="C15" s="22"/>
      <c r="D15" s="25"/>
      <c r="E15" s="25"/>
      <c r="F15" s="25"/>
      <c r="G15" s="25"/>
      <c r="H15" s="25"/>
      <c r="I15" s="25"/>
      <c r="J15" s="25"/>
      <c r="K15" s="25"/>
      <c r="L15" s="25"/>
      <c r="M15" s="25"/>
      <c r="N15" s="25"/>
      <c r="O15" s="25"/>
    </row>
    <row r="16" spans="1:20" ht="23.1" customHeight="1">
      <c r="B16" s="22"/>
      <c r="C16" s="22"/>
      <c r="D16" s="25"/>
      <c r="E16" s="25"/>
      <c r="F16" s="25"/>
      <c r="G16" s="25"/>
      <c r="H16" s="25"/>
      <c r="I16" s="25"/>
      <c r="J16" s="25"/>
      <c r="K16" s="25"/>
      <c r="L16" s="25"/>
      <c r="M16" s="25"/>
      <c r="N16" s="25"/>
      <c r="O16" s="25"/>
    </row>
    <row r="17" spans="2:15" ht="23.1" customHeight="1">
      <c r="B17" s="22"/>
      <c r="C17" s="22"/>
      <c r="D17" s="25"/>
      <c r="E17" s="25"/>
      <c r="F17" s="25"/>
      <c r="G17" s="25"/>
      <c r="H17" s="25"/>
      <c r="I17" s="25"/>
      <c r="J17" s="25"/>
      <c r="K17" s="25"/>
      <c r="L17" s="25"/>
      <c r="M17" s="25"/>
      <c r="N17" s="25"/>
      <c r="O17" s="25"/>
    </row>
    <row r="18" spans="2:15" ht="23.1" customHeight="1">
      <c r="B18" s="22"/>
      <c r="C18" s="22"/>
      <c r="D18" s="25"/>
      <c r="E18" s="25"/>
      <c r="F18" s="25"/>
      <c r="G18" s="25"/>
      <c r="H18" s="25"/>
      <c r="I18" s="25"/>
      <c r="J18" s="25"/>
      <c r="K18" s="25"/>
      <c r="L18" s="25"/>
      <c r="M18" s="25"/>
      <c r="N18" s="25"/>
      <c r="O18" s="25"/>
    </row>
    <row r="19" spans="2:15" ht="23.1" customHeight="1">
      <c r="B19" s="22"/>
      <c r="C19" s="22"/>
      <c r="D19" s="25"/>
      <c r="E19" s="25"/>
      <c r="F19" s="25"/>
      <c r="G19" s="25"/>
      <c r="H19" s="25"/>
      <c r="I19" s="25"/>
      <c r="J19" s="25"/>
      <c r="K19" s="25"/>
      <c r="L19" s="25"/>
      <c r="M19" s="25"/>
      <c r="N19" s="25"/>
      <c r="O19" s="25"/>
    </row>
    <row r="20" spans="2:15" ht="23.1" customHeight="1">
      <c r="B20" s="22"/>
      <c r="C20" s="22"/>
      <c r="D20" s="25"/>
      <c r="E20" s="25"/>
      <c r="F20" s="25"/>
      <c r="G20" s="25"/>
      <c r="H20" s="25"/>
      <c r="I20" s="25"/>
      <c r="J20" s="25"/>
      <c r="K20" s="25"/>
      <c r="L20" s="25"/>
      <c r="M20" s="25"/>
      <c r="N20" s="25"/>
      <c r="O20" s="25"/>
    </row>
    <row r="21" spans="2:15" ht="23.1" customHeight="1">
      <c r="B21" s="22"/>
      <c r="C21" s="22"/>
      <c r="D21" s="25"/>
      <c r="E21" s="25"/>
      <c r="F21" s="25"/>
      <c r="G21" s="25"/>
      <c r="H21" s="25"/>
      <c r="I21" s="25"/>
      <c r="J21" s="25"/>
      <c r="K21" s="25"/>
      <c r="L21" s="25"/>
      <c r="M21" s="25"/>
      <c r="N21" s="25"/>
      <c r="O21" s="25"/>
    </row>
    <row r="22" spans="2:15" ht="23.1" customHeight="1">
      <c r="B22" s="22"/>
      <c r="C22" s="22"/>
      <c r="D22" s="25"/>
      <c r="E22" s="25"/>
      <c r="F22" s="25"/>
      <c r="G22" s="25"/>
      <c r="H22" s="25"/>
      <c r="I22" s="25"/>
      <c r="J22" s="25"/>
      <c r="K22" s="25"/>
      <c r="L22" s="25"/>
      <c r="M22" s="25"/>
      <c r="N22" s="25"/>
      <c r="O22" s="25"/>
    </row>
  </sheetData>
  <mergeCells count="13">
    <mergeCell ref="A3:C3"/>
    <mergeCell ref="D3:E3"/>
    <mergeCell ref="G3:H3"/>
    <mergeCell ref="M3:N3"/>
    <mergeCell ref="P5:P8"/>
    <mergeCell ref="A4:K4"/>
    <mergeCell ref="M4:O4"/>
    <mergeCell ref="A7:C7"/>
    <mergeCell ref="D7:E7"/>
    <mergeCell ref="G7:H7"/>
    <mergeCell ref="M7:N7"/>
    <mergeCell ref="A8:K8"/>
    <mergeCell ref="M8:O8"/>
  </mergeCells>
  <phoneticPr fontId="6"/>
  <conditionalFormatting sqref="O3">
    <cfRule type="cellIs" dxfId="1" priority="2" operator="greaterThanOrEqual">
      <formula>120</formula>
    </cfRule>
  </conditionalFormatting>
  <conditionalFormatting sqref="O7">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J6" sqref="J6:N6"/>
    </sheetView>
  </sheetViews>
  <sheetFormatPr defaultRowHeight="13.5"/>
  <cols>
    <col min="1" max="1" width="1.875" style="217" customWidth="1"/>
    <col min="2" max="2" width="3.625" style="217" customWidth="1"/>
    <col min="3" max="3" width="14.375" style="217" customWidth="1"/>
    <col min="4" max="4" width="7.625" style="217" customWidth="1"/>
    <col min="5" max="5" width="8.125" style="217" customWidth="1"/>
    <col min="6" max="6" width="8.25" style="217" customWidth="1"/>
    <col min="7" max="7" width="6.25" style="217" customWidth="1"/>
    <col min="8" max="8" width="5.875" style="217" customWidth="1"/>
    <col min="9" max="9" width="5.75" style="217" customWidth="1"/>
    <col min="10" max="10" width="5.5" style="217" customWidth="1"/>
    <col min="11" max="12" width="4.625" style="217" customWidth="1"/>
    <col min="13" max="14" width="5.125" style="217" customWidth="1"/>
    <col min="15" max="15" width="11.75" style="217" customWidth="1"/>
    <col min="16" max="256" width="9" style="217"/>
    <col min="257" max="257" width="1.875" style="217" customWidth="1"/>
    <col min="258" max="258" width="3.625" style="217" customWidth="1"/>
    <col min="259" max="259" width="14.375" style="217" customWidth="1"/>
    <col min="260" max="260" width="7.625" style="217" customWidth="1"/>
    <col min="261" max="261" width="8.125" style="217" customWidth="1"/>
    <col min="262" max="262" width="8.25" style="217" customWidth="1"/>
    <col min="263" max="263" width="6.25" style="217" customWidth="1"/>
    <col min="264" max="264" width="5.875" style="217" customWidth="1"/>
    <col min="265" max="265" width="5.75" style="217" customWidth="1"/>
    <col min="266" max="266" width="5.5" style="217" customWidth="1"/>
    <col min="267" max="268" width="4.625" style="217" customWidth="1"/>
    <col min="269" max="270" width="5.125" style="217" customWidth="1"/>
    <col min="271" max="271" width="11.75" style="217" customWidth="1"/>
    <col min="272" max="512" width="9" style="217"/>
    <col min="513" max="513" width="1.875" style="217" customWidth="1"/>
    <col min="514" max="514" width="3.625" style="217" customWidth="1"/>
    <col min="515" max="515" width="14.375" style="217" customWidth="1"/>
    <col min="516" max="516" width="7.625" style="217" customWidth="1"/>
    <col min="517" max="517" width="8.125" style="217" customWidth="1"/>
    <col min="518" max="518" width="8.25" style="217" customWidth="1"/>
    <col min="519" max="519" width="6.25" style="217" customWidth="1"/>
    <col min="520" max="520" width="5.875" style="217" customWidth="1"/>
    <col min="521" max="521" width="5.75" style="217" customWidth="1"/>
    <col min="522" max="522" width="5.5" style="217" customWidth="1"/>
    <col min="523" max="524" width="4.625" style="217" customWidth="1"/>
    <col min="525" max="526" width="5.125" style="217" customWidth="1"/>
    <col min="527" max="527" width="11.75" style="217" customWidth="1"/>
    <col min="528" max="768" width="9" style="217"/>
    <col min="769" max="769" width="1.875" style="217" customWidth="1"/>
    <col min="770" max="770" width="3.625" style="217" customWidth="1"/>
    <col min="771" max="771" width="14.375" style="217" customWidth="1"/>
    <col min="772" max="772" width="7.625" style="217" customWidth="1"/>
    <col min="773" max="773" width="8.125" style="217" customWidth="1"/>
    <col min="774" max="774" width="8.25" style="217" customWidth="1"/>
    <col min="775" max="775" width="6.25" style="217" customWidth="1"/>
    <col min="776" max="776" width="5.875" style="217" customWidth="1"/>
    <col min="777" max="777" width="5.75" style="217" customWidth="1"/>
    <col min="778" max="778" width="5.5" style="217" customWidth="1"/>
    <col min="779" max="780" width="4.625" style="217" customWidth="1"/>
    <col min="781" max="782" width="5.125" style="217" customWidth="1"/>
    <col min="783" max="783" width="11.75" style="217" customWidth="1"/>
    <col min="784" max="1024" width="9" style="217"/>
    <col min="1025" max="1025" width="1.875" style="217" customWidth="1"/>
    <col min="1026" max="1026" width="3.625" style="217" customWidth="1"/>
    <col min="1027" max="1027" width="14.375" style="217" customWidth="1"/>
    <col min="1028" max="1028" width="7.625" style="217" customWidth="1"/>
    <col min="1029" max="1029" width="8.125" style="217" customWidth="1"/>
    <col min="1030" max="1030" width="8.25" style="217" customWidth="1"/>
    <col min="1031" max="1031" width="6.25" style="217" customWidth="1"/>
    <col min="1032" max="1032" width="5.875" style="217" customWidth="1"/>
    <col min="1033" max="1033" width="5.75" style="217" customWidth="1"/>
    <col min="1034" max="1034" width="5.5" style="217" customWidth="1"/>
    <col min="1035" max="1036" width="4.625" style="217" customWidth="1"/>
    <col min="1037" max="1038" width="5.125" style="217" customWidth="1"/>
    <col min="1039" max="1039" width="11.75" style="217" customWidth="1"/>
    <col min="1040" max="1280" width="9" style="217"/>
    <col min="1281" max="1281" width="1.875" style="217" customWidth="1"/>
    <col min="1282" max="1282" width="3.625" style="217" customWidth="1"/>
    <col min="1283" max="1283" width="14.375" style="217" customWidth="1"/>
    <col min="1284" max="1284" width="7.625" style="217" customWidth="1"/>
    <col min="1285" max="1285" width="8.125" style="217" customWidth="1"/>
    <col min="1286" max="1286" width="8.25" style="217" customWidth="1"/>
    <col min="1287" max="1287" width="6.25" style="217" customWidth="1"/>
    <col min="1288" max="1288" width="5.875" style="217" customWidth="1"/>
    <col min="1289" max="1289" width="5.75" style="217" customWidth="1"/>
    <col min="1290" max="1290" width="5.5" style="217" customWidth="1"/>
    <col min="1291" max="1292" width="4.625" style="217" customWidth="1"/>
    <col min="1293" max="1294" width="5.125" style="217" customWidth="1"/>
    <col min="1295" max="1295" width="11.75" style="217" customWidth="1"/>
    <col min="1296" max="1536" width="9" style="217"/>
    <col min="1537" max="1537" width="1.875" style="217" customWidth="1"/>
    <col min="1538" max="1538" width="3.625" style="217" customWidth="1"/>
    <col min="1539" max="1539" width="14.375" style="217" customWidth="1"/>
    <col min="1540" max="1540" width="7.625" style="217" customWidth="1"/>
    <col min="1541" max="1541" width="8.125" style="217" customWidth="1"/>
    <col min="1542" max="1542" width="8.25" style="217" customWidth="1"/>
    <col min="1543" max="1543" width="6.25" style="217" customWidth="1"/>
    <col min="1544" max="1544" width="5.875" style="217" customWidth="1"/>
    <col min="1545" max="1545" width="5.75" style="217" customWidth="1"/>
    <col min="1546" max="1546" width="5.5" style="217" customWidth="1"/>
    <col min="1547" max="1548" width="4.625" style="217" customWidth="1"/>
    <col min="1549" max="1550" width="5.125" style="217" customWidth="1"/>
    <col min="1551" max="1551" width="11.75" style="217" customWidth="1"/>
    <col min="1552" max="1792" width="9" style="217"/>
    <col min="1793" max="1793" width="1.875" style="217" customWidth="1"/>
    <col min="1794" max="1794" width="3.625" style="217" customWidth="1"/>
    <col min="1795" max="1795" width="14.375" style="217" customWidth="1"/>
    <col min="1796" max="1796" width="7.625" style="217" customWidth="1"/>
    <col min="1797" max="1797" width="8.125" style="217" customWidth="1"/>
    <col min="1798" max="1798" width="8.25" style="217" customWidth="1"/>
    <col min="1799" max="1799" width="6.25" style="217" customWidth="1"/>
    <col min="1800" max="1800" width="5.875" style="217" customWidth="1"/>
    <col min="1801" max="1801" width="5.75" style="217" customWidth="1"/>
    <col min="1802" max="1802" width="5.5" style="217" customWidth="1"/>
    <col min="1803" max="1804" width="4.625" style="217" customWidth="1"/>
    <col min="1805" max="1806" width="5.125" style="217" customWidth="1"/>
    <col min="1807" max="1807" width="11.75" style="217" customWidth="1"/>
    <col min="1808" max="2048" width="9" style="217"/>
    <col min="2049" max="2049" width="1.875" style="217" customWidth="1"/>
    <col min="2050" max="2050" width="3.625" style="217" customWidth="1"/>
    <col min="2051" max="2051" width="14.375" style="217" customWidth="1"/>
    <col min="2052" max="2052" width="7.625" style="217" customWidth="1"/>
    <col min="2053" max="2053" width="8.125" style="217" customWidth="1"/>
    <col min="2054" max="2054" width="8.25" style="217" customWidth="1"/>
    <col min="2055" max="2055" width="6.25" style="217" customWidth="1"/>
    <col min="2056" max="2056" width="5.875" style="217" customWidth="1"/>
    <col min="2057" max="2057" width="5.75" style="217" customWidth="1"/>
    <col min="2058" max="2058" width="5.5" style="217" customWidth="1"/>
    <col min="2059" max="2060" width="4.625" style="217" customWidth="1"/>
    <col min="2061" max="2062" width="5.125" style="217" customWidth="1"/>
    <col min="2063" max="2063" width="11.75" style="217" customWidth="1"/>
    <col min="2064" max="2304" width="9" style="217"/>
    <col min="2305" max="2305" width="1.875" style="217" customWidth="1"/>
    <col min="2306" max="2306" width="3.625" style="217" customWidth="1"/>
    <col min="2307" max="2307" width="14.375" style="217" customWidth="1"/>
    <col min="2308" max="2308" width="7.625" style="217" customWidth="1"/>
    <col min="2309" max="2309" width="8.125" style="217" customWidth="1"/>
    <col min="2310" max="2310" width="8.25" style="217" customWidth="1"/>
    <col min="2311" max="2311" width="6.25" style="217" customWidth="1"/>
    <col min="2312" max="2312" width="5.875" style="217" customWidth="1"/>
    <col min="2313" max="2313" width="5.75" style="217" customWidth="1"/>
    <col min="2314" max="2314" width="5.5" style="217" customWidth="1"/>
    <col min="2315" max="2316" width="4.625" style="217" customWidth="1"/>
    <col min="2317" max="2318" width="5.125" style="217" customWidth="1"/>
    <col min="2319" max="2319" width="11.75" style="217" customWidth="1"/>
    <col min="2320" max="2560" width="9" style="217"/>
    <col min="2561" max="2561" width="1.875" style="217" customWidth="1"/>
    <col min="2562" max="2562" width="3.625" style="217" customWidth="1"/>
    <col min="2563" max="2563" width="14.375" style="217" customWidth="1"/>
    <col min="2564" max="2564" width="7.625" style="217" customWidth="1"/>
    <col min="2565" max="2565" width="8.125" style="217" customWidth="1"/>
    <col min="2566" max="2566" width="8.25" style="217" customWidth="1"/>
    <col min="2567" max="2567" width="6.25" style="217" customWidth="1"/>
    <col min="2568" max="2568" width="5.875" style="217" customWidth="1"/>
    <col min="2569" max="2569" width="5.75" style="217" customWidth="1"/>
    <col min="2570" max="2570" width="5.5" style="217" customWidth="1"/>
    <col min="2571" max="2572" width="4.625" style="217" customWidth="1"/>
    <col min="2573" max="2574" width="5.125" style="217" customWidth="1"/>
    <col min="2575" max="2575" width="11.75" style="217" customWidth="1"/>
    <col min="2576" max="2816" width="9" style="217"/>
    <col min="2817" max="2817" width="1.875" style="217" customWidth="1"/>
    <col min="2818" max="2818" width="3.625" style="217" customWidth="1"/>
    <col min="2819" max="2819" width="14.375" style="217" customWidth="1"/>
    <col min="2820" max="2820" width="7.625" style="217" customWidth="1"/>
    <col min="2821" max="2821" width="8.125" style="217" customWidth="1"/>
    <col min="2822" max="2822" width="8.25" style="217" customWidth="1"/>
    <col min="2823" max="2823" width="6.25" style="217" customWidth="1"/>
    <col min="2824" max="2824" width="5.875" style="217" customWidth="1"/>
    <col min="2825" max="2825" width="5.75" style="217" customWidth="1"/>
    <col min="2826" max="2826" width="5.5" style="217" customWidth="1"/>
    <col min="2827" max="2828" width="4.625" style="217" customWidth="1"/>
    <col min="2829" max="2830" width="5.125" style="217" customWidth="1"/>
    <col min="2831" max="2831" width="11.75" style="217" customWidth="1"/>
    <col min="2832" max="3072" width="9" style="217"/>
    <col min="3073" max="3073" width="1.875" style="217" customWidth="1"/>
    <col min="3074" max="3074" width="3.625" style="217" customWidth="1"/>
    <col min="3075" max="3075" width="14.375" style="217" customWidth="1"/>
    <col min="3076" max="3076" width="7.625" style="217" customWidth="1"/>
    <col min="3077" max="3077" width="8.125" style="217" customWidth="1"/>
    <col min="3078" max="3078" width="8.25" style="217" customWidth="1"/>
    <col min="3079" max="3079" width="6.25" style="217" customWidth="1"/>
    <col min="3080" max="3080" width="5.875" style="217" customWidth="1"/>
    <col min="3081" max="3081" width="5.75" style="217" customWidth="1"/>
    <col min="3082" max="3082" width="5.5" style="217" customWidth="1"/>
    <col min="3083" max="3084" width="4.625" style="217" customWidth="1"/>
    <col min="3085" max="3086" width="5.125" style="217" customWidth="1"/>
    <col min="3087" max="3087" width="11.75" style="217" customWidth="1"/>
    <col min="3088" max="3328" width="9" style="217"/>
    <col min="3329" max="3329" width="1.875" style="217" customWidth="1"/>
    <col min="3330" max="3330" width="3.625" style="217" customWidth="1"/>
    <col min="3331" max="3331" width="14.375" style="217" customWidth="1"/>
    <col min="3332" max="3332" width="7.625" style="217" customWidth="1"/>
    <col min="3333" max="3333" width="8.125" style="217" customWidth="1"/>
    <col min="3334" max="3334" width="8.25" style="217" customWidth="1"/>
    <col min="3335" max="3335" width="6.25" style="217" customWidth="1"/>
    <col min="3336" max="3336" width="5.875" style="217" customWidth="1"/>
    <col min="3337" max="3337" width="5.75" style="217" customWidth="1"/>
    <col min="3338" max="3338" width="5.5" style="217" customWidth="1"/>
    <col min="3339" max="3340" width="4.625" style="217" customWidth="1"/>
    <col min="3341" max="3342" width="5.125" style="217" customWidth="1"/>
    <col min="3343" max="3343" width="11.75" style="217" customWidth="1"/>
    <col min="3344" max="3584" width="9" style="217"/>
    <col min="3585" max="3585" width="1.875" style="217" customWidth="1"/>
    <col min="3586" max="3586" width="3.625" style="217" customWidth="1"/>
    <col min="3587" max="3587" width="14.375" style="217" customWidth="1"/>
    <col min="3588" max="3588" width="7.625" style="217" customWidth="1"/>
    <col min="3589" max="3589" width="8.125" style="217" customWidth="1"/>
    <col min="3590" max="3590" width="8.25" style="217" customWidth="1"/>
    <col min="3591" max="3591" width="6.25" style="217" customWidth="1"/>
    <col min="3592" max="3592" width="5.875" style="217" customWidth="1"/>
    <col min="3593" max="3593" width="5.75" style="217" customWidth="1"/>
    <col min="3594" max="3594" width="5.5" style="217" customWidth="1"/>
    <col min="3595" max="3596" width="4.625" style="217" customWidth="1"/>
    <col min="3597" max="3598" width="5.125" style="217" customWidth="1"/>
    <col min="3599" max="3599" width="11.75" style="217" customWidth="1"/>
    <col min="3600" max="3840" width="9" style="217"/>
    <col min="3841" max="3841" width="1.875" style="217" customWidth="1"/>
    <col min="3842" max="3842" width="3.625" style="217" customWidth="1"/>
    <col min="3843" max="3843" width="14.375" style="217" customWidth="1"/>
    <col min="3844" max="3844" width="7.625" style="217" customWidth="1"/>
    <col min="3845" max="3845" width="8.125" style="217" customWidth="1"/>
    <col min="3846" max="3846" width="8.25" style="217" customWidth="1"/>
    <col min="3847" max="3847" width="6.25" style="217" customWidth="1"/>
    <col min="3848" max="3848" width="5.875" style="217" customWidth="1"/>
    <col min="3849" max="3849" width="5.75" style="217" customWidth="1"/>
    <col min="3850" max="3850" width="5.5" style="217" customWidth="1"/>
    <col min="3851" max="3852" width="4.625" style="217" customWidth="1"/>
    <col min="3853" max="3854" width="5.125" style="217" customWidth="1"/>
    <col min="3855" max="3855" width="11.75" style="217" customWidth="1"/>
    <col min="3856" max="4096" width="9" style="217"/>
    <col min="4097" max="4097" width="1.875" style="217" customWidth="1"/>
    <col min="4098" max="4098" width="3.625" style="217" customWidth="1"/>
    <col min="4099" max="4099" width="14.375" style="217" customWidth="1"/>
    <col min="4100" max="4100" width="7.625" style="217" customWidth="1"/>
    <col min="4101" max="4101" width="8.125" style="217" customWidth="1"/>
    <col min="4102" max="4102" width="8.25" style="217" customWidth="1"/>
    <col min="4103" max="4103" width="6.25" style="217" customWidth="1"/>
    <col min="4104" max="4104" width="5.875" style="217" customWidth="1"/>
    <col min="4105" max="4105" width="5.75" style="217" customWidth="1"/>
    <col min="4106" max="4106" width="5.5" style="217" customWidth="1"/>
    <col min="4107" max="4108" width="4.625" style="217" customWidth="1"/>
    <col min="4109" max="4110" width="5.125" style="217" customWidth="1"/>
    <col min="4111" max="4111" width="11.75" style="217" customWidth="1"/>
    <col min="4112" max="4352" width="9" style="217"/>
    <col min="4353" max="4353" width="1.875" style="217" customWidth="1"/>
    <col min="4354" max="4354" width="3.625" style="217" customWidth="1"/>
    <col min="4355" max="4355" width="14.375" style="217" customWidth="1"/>
    <col min="4356" max="4356" width="7.625" style="217" customWidth="1"/>
    <col min="4357" max="4357" width="8.125" style="217" customWidth="1"/>
    <col min="4358" max="4358" width="8.25" style="217" customWidth="1"/>
    <col min="4359" max="4359" width="6.25" style="217" customWidth="1"/>
    <col min="4360" max="4360" width="5.875" style="217" customWidth="1"/>
    <col min="4361" max="4361" width="5.75" style="217" customWidth="1"/>
    <col min="4362" max="4362" width="5.5" style="217" customWidth="1"/>
    <col min="4363" max="4364" width="4.625" style="217" customWidth="1"/>
    <col min="4365" max="4366" width="5.125" style="217" customWidth="1"/>
    <col min="4367" max="4367" width="11.75" style="217" customWidth="1"/>
    <col min="4368" max="4608" width="9" style="217"/>
    <col min="4609" max="4609" width="1.875" style="217" customWidth="1"/>
    <col min="4610" max="4610" width="3.625" style="217" customWidth="1"/>
    <col min="4611" max="4611" width="14.375" style="217" customWidth="1"/>
    <col min="4612" max="4612" width="7.625" style="217" customWidth="1"/>
    <col min="4613" max="4613" width="8.125" style="217" customWidth="1"/>
    <col min="4614" max="4614" width="8.25" style="217" customWidth="1"/>
    <col min="4615" max="4615" width="6.25" style="217" customWidth="1"/>
    <col min="4616" max="4616" width="5.875" style="217" customWidth="1"/>
    <col min="4617" max="4617" width="5.75" style="217" customWidth="1"/>
    <col min="4618" max="4618" width="5.5" style="217" customWidth="1"/>
    <col min="4619" max="4620" width="4.625" style="217" customWidth="1"/>
    <col min="4621" max="4622" width="5.125" style="217" customWidth="1"/>
    <col min="4623" max="4623" width="11.75" style="217" customWidth="1"/>
    <col min="4624" max="4864" width="9" style="217"/>
    <col min="4865" max="4865" width="1.875" style="217" customWidth="1"/>
    <col min="4866" max="4866" width="3.625" style="217" customWidth="1"/>
    <col min="4867" max="4867" width="14.375" style="217" customWidth="1"/>
    <col min="4868" max="4868" width="7.625" style="217" customWidth="1"/>
    <col min="4869" max="4869" width="8.125" style="217" customWidth="1"/>
    <col min="4870" max="4870" width="8.25" style="217" customWidth="1"/>
    <col min="4871" max="4871" width="6.25" style="217" customWidth="1"/>
    <col min="4872" max="4872" width="5.875" style="217" customWidth="1"/>
    <col min="4873" max="4873" width="5.75" style="217" customWidth="1"/>
    <col min="4874" max="4874" width="5.5" style="217" customWidth="1"/>
    <col min="4875" max="4876" width="4.625" style="217" customWidth="1"/>
    <col min="4877" max="4878" width="5.125" style="217" customWidth="1"/>
    <col min="4879" max="4879" width="11.75" style="217" customWidth="1"/>
    <col min="4880" max="5120" width="9" style="217"/>
    <col min="5121" max="5121" width="1.875" style="217" customWidth="1"/>
    <col min="5122" max="5122" width="3.625" style="217" customWidth="1"/>
    <col min="5123" max="5123" width="14.375" style="217" customWidth="1"/>
    <col min="5124" max="5124" width="7.625" style="217" customWidth="1"/>
    <col min="5125" max="5125" width="8.125" style="217" customWidth="1"/>
    <col min="5126" max="5126" width="8.25" style="217" customWidth="1"/>
    <col min="5127" max="5127" width="6.25" style="217" customWidth="1"/>
    <col min="5128" max="5128" width="5.875" style="217" customWidth="1"/>
    <col min="5129" max="5129" width="5.75" style="217" customWidth="1"/>
    <col min="5130" max="5130" width="5.5" style="217" customWidth="1"/>
    <col min="5131" max="5132" width="4.625" style="217" customWidth="1"/>
    <col min="5133" max="5134" width="5.125" style="217" customWidth="1"/>
    <col min="5135" max="5135" width="11.75" style="217" customWidth="1"/>
    <col min="5136" max="5376" width="9" style="217"/>
    <col min="5377" max="5377" width="1.875" style="217" customWidth="1"/>
    <col min="5378" max="5378" width="3.625" style="217" customWidth="1"/>
    <col min="5379" max="5379" width="14.375" style="217" customWidth="1"/>
    <col min="5380" max="5380" width="7.625" style="217" customWidth="1"/>
    <col min="5381" max="5381" width="8.125" style="217" customWidth="1"/>
    <col min="5382" max="5382" width="8.25" style="217" customWidth="1"/>
    <col min="5383" max="5383" width="6.25" style="217" customWidth="1"/>
    <col min="5384" max="5384" width="5.875" style="217" customWidth="1"/>
    <col min="5385" max="5385" width="5.75" style="217" customWidth="1"/>
    <col min="5386" max="5386" width="5.5" style="217" customWidth="1"/>
    <col min="5387" max="5388" width="4.625" style="217" customWidth="1"/>
    <col min="5389" max="5390" width="5.125" style="217" customWidth="1"/>
    <col min="5391" max="5391" width="11.75" style="217" customWidth="1"/>
    <col min="5392" max="5632" width="9" style="217"/>
    <col min="5633" max="5633" width="1.875" style="217" customWidth="1"/>
    <col min="5634" max="5634" width="3.625" style="217" customWidth="1"/>
    <col min="5635" max="5635" width="14.375" style="217" customWidth="1"/>
    <col min="5636" max="5636" width="7.625" style="217" customWidth="1"/>
    <col min="5637" max="5637" width="8.125" style="217" customWidth="1"/>
    <col min="5638" max="5638" width="8.25" style="217" customWidth="1"/>
    <col min="5639" max="5639" width="6.25" style="217" customWidth="1"/>
    <col min="5640" max="5640" width="5.875" style="217" customWidth="1"/>
    <col min="5641" max="5641" width="5.75" style="217" customWidth="1"/>
    <col min="5642" max="5642" width="5.5" style="217" customWidth="1"/>
    <col min="5643" max="5644" width="4.625" style="217" customWidth="1"/>
    <col min="5645" max="5646" width="5.125" style="217" customWidth="1"/>
    <col min="5647" max="5647" width="11.75" style="217" customWidth="1"/>
    <col min="5648" max="5888" width="9" style="217"/>
    <col min="5889" max="5889" width="1.875" style="217" customWidth="1"/>
    <col min="5890" max="5890" width="3.625" style="217" customWidth="1"/>
    <col min="5891" max="5891" width="14.375" style="217" customWidth="1"/>
    <col min="5892" max="5892" width="7.625" style="217" customWidth="1"/>
    <col min="5893" max="5893" width="8.125" style="217" customWidth="1"/>
    <col min="5894" max="5894" width="8.25" style="217" customWidth="1"/>
    <col min="5895" max="5895" width="6.25" style="217" customWidth="1"/>
    <col min="5896" max="5896" width="5.875" style="217" customWidth="1"/>
    <col min="5897" max="5897" width="5.75" style="217" customWidth="1"/>
    <col min="5898" max="5898" width="5.5" style="217" customWidth="1"/>
    <col min="5899" max="5900" width="4.625" style="217" customWidth="1"/>
    <col min="5901" max="5902" width="5.125" style="217" customWidth="1"/>
    <col min="5903" max="5903" width="11.75" style="217" customWidth="1"/>
    <col min="5904" max="6144" width="9" style="217"/>
    <col min="6145" max="6145" width="1.875" style="217" customWidth="1"/>
    <col min="6146" max="6146" width="3.625" style="217" customWidth="1"/>
    <col min="6147" max="6147" width="14.375" style="217" customWidth="1"/>
    <col min="6148" max="6148" width="7.625" style="217" customWidth="1"/>
    <col min="6149" max="6149" width="8.125" style="217" customWidth="1"/>
    <col min="6150" max="6150" width="8.25" style="217" customWidth="1"/>
    <col min="6151" max="6151" width="6.25" style="217" customWidth="1"/>
    <col min="6152" max="6152" width="5.875" style="217" customWidth="1"/>
    <col min="6153" max="6153" width="5.75" style="217" customWidth="1"/>
    <col min="6154" max="6154" width="5.5" style="217" customWidth="1"/>
    <col min="6155" max="6156" width="4.625" style="217" customWidth="1"/>
    <col min="6157" max="6158" width="5.125" style="217" customWidth="1"/>
    <col min="6159" max="6159" width="11.75" style="217" customWidth="1"/>
    <col min="6160" max="6400" width="9" style="217"/>
    <col min="6401" max="6401" width="1.875" style="217" customWidth="1"/>
    <col min="6402" max="6402" width="3.625" style="217" customWidth="1"/>
    <col min="6403" max="6403" width="14.375" style="217" customWidth="1"/>
    <col min="6404" max="6404" width="7.625" style="217" customWidth="1"/>
    <col min="6405" max="6405" width="8.125" style="217" customWidth="1"/>
    <col min="6406" max="6406" width="8.25" style="217" customWidth="1"/>
    <col min="6407" max="6407" width="6.25" style="217" customWidth="1"/>
    <col min="6408" max="6408" width="5.875" style="217" customWidth="1"/>
    <col min="6409" max="6409" width="5.75" style="217" customWidth="1"/>
    <col min="6410" max="6410" width="5.5" style="217" customWidth="1"/>
    <col min="6411" max="6412" width="4.625" style="217" customWidth="1"/>
    <col min="6413" max="6414" width="5.125" style="217" customWidth="1"/>
    <col min="6415" max="6415" width="11.75" style="217" customWidth="1"/>
    <col min="6416" max="6656" width="9" style="217"/>
    <col min="6657" max="6657" width="1.875" style="217" customWidth="1"/>
    <col min="6658" max="6658" width="3.625" style="217" customWidth="1"/>
    <col min="6659" max="6659" width="14.375" style="217" customWidth="1"/>
    <col min="6660" max="6660" width="7.625" style="217" customWidth="1"/>
    <col min="6661" max="6661" width="8.125" style="217" customWidth="1"/>
    <col min="6662" max="6662" width="8.25" style="217" customWidth="1"/>
    <col min="6663" max="6663" width="6.25" style="217" customWidth="1"/>
    <col min="6664" max="6664" width="5.875" style="217" customWidth="1"/>
    <col min="6665" max="6665" width="5.75" style="217" customWidth="1"/>
    <col min="6666" max="6666" width="5.5" style="217" customWidth="1"/>
    <col min="6667" max="6668" width="4.625" style="217" customWidth="1"/>
    <col min="6669" max="6670" width="5.125" style="217" customWidth="1"/>
    <col min="6671" max="6671" width="11.75" style="217" customWidth="1"/>
    <col min="6672" max="6912" width="9" style="217"/>
    <col min="6913" max="6913" width="1.875" style="217" customWidth="1"/>
    <col min="6914" max="6914" width="3.625" style="217" customWidth="1"/>
    <col min="6915" max="6915" width="14.375" style="217" customWidth="1"/>
    <col min="6916" max="6916" width="7.625" style="217" customWidth="1"/>
    <col min="6917" max="6917" width="8.125" style="217" customWidth="1"/>
    <col min="6918" max="6918" width="8.25" style="217" customWidth="1"/>
    <col min="6919" max="6919" width="6.25" style="217" customWidth="1"/>
    <col min="6920" max="6920" width="5.875" style="217" customWidth="1"/>
    <col min="6921" max="6921" width="5.75" style="217" customWidth="1"/>
    <col min="6922" max="6922" width="5.5" style="217" customWidth="1"/>
    <col min="6923" max="6924" width="4.625" style="217" customWidth="1"/>
    <col min="6925" max="6926" width="5.125" style="217" customWidth="1"/>
    <col min="6927" max="6927" width="11.75" style="217" customWidth="1"/>
    <col min="6928" max="7168" width="9" style="217"/>
    <col min="7169" max="7169" width="1.875" style="217" customWidth="1"/>
    <col min="7170" max="7170" width="3.625" style="217" customWidth="1"/>
    <col min="7171" max="7171" width="14.375" style="217" customWidth="1"/>
    <col min="7172" max="7172" width="7.625" style="217" customWidth="1"/>
    <col min="7173" max="7173" width="8.125" style="217" customWidth="1"/>
    <col min="7174" max="7174" width="8.25" style="217" customWidth="1"/>
    <col min="7175" max="7175" width="6.25" style="217" customWidth="1"/>
    <col min="7176" max="7176" width="5.875" style="217" customWidth="1"/>
    <col min="7177" max="7177" width="5.75" style="217" customWidth="1"/>
    <col min="7178" max="7178" width="5.5" style="217" customWidth="1"/>
    <col min="7179" max="7180" width="4.625" style="217" customWidth="1"/>
    <col min="7181" max="7182" width="5.125" style="217" customWidth="1"/>
    <col min="7183" max="7183" width="11.75" style="217" customWidth="1"/>
    <col min="7184" max="7424" width="9" style="217"/>
    <col min="7425" max="7425" width="1.875" style="217" customWidth="1"/>
    <col min="7426" max="7426" width="3.625" style="217" customWidth="1"/>
    <col min="7427" max="7427" width="14.375" style="217" customWidth="1"/>
    <col min="7428" max="7428" width="7.625" style="217" customWidth="1"/>
    <col min="7429" max="7429" width="8.125" style="217" customWidth="1"/>
    <col min="7430" max="7430" width="8.25" style="217" customWidth="1"/>
    <col min="7431" max="7431" width="6.25" style="217" customWidth="1"/>
    <col min="7432" max="7432" width="5.875" style="217" customWidth="1"/>
    <col min="7433" max="7433" width="5.75" style="217" customWidth="1"/>
    <col min="7434" max="7434" width="5.5" style="217" customWidth="1"/>
    <col min="7435" max="7436" width="4.625" style="217" customWidth="1"/>
    <col min="7437" max="7438" width="5.125" style="217" customWidth="1"/>
    <col min="7439" max="7439" width="11.75" style="217" customWidth="1"/>
    <col min="7440" max="7680" width="9" style="217"/>
    <col min="7681" max="7681" width="1.875" style="217" customWidth="1"/>
    <col min="7682" max="7682" width="3.625" style="217" customWidth="1"/>
    <col min="7683" max="7683" width="14.375" style="217" customWidth="1"/>
    <col min="7684" max="7684" width="7.625" style="217" customWidth="1"/>
    <col min="7685" max="7685" width="8.125" style="217" customWidth="1"/>
    <col min="7686" max="7686" width="8.25" style="217" customWidth="1"/>
    <col min="7687" max="7687" width="6.25" style="217" customWidth="1"/>
    <col min="7688" max="7688" width="5.875" style="217" customWidth="1"/>
    <col min="7689" max="7689" width="5.75" style="217" customWidth="1"/>
    <col min="7690" max="7690" width="5.5" style="217" customWidth="1"/>
    <col min="7691" max="7692" width="4.625" style="217" customWidth="1"/>
    <col min="7693" max="7694" width="5.125" style="217" customWidth="1"/>
    <col min="7695" max="7695" width="11.75" style="217" customWidth="1"/>
    <col min="7696" max="7936" width="9" style="217"/>
    <col min="7937" max="7937" width="1.875" style="217" customWidth="1"/>
    <col min="7938" max="7938" width="3.625" style="217" customWidth="1"/>
    <col min="7939" max="7939" width="14.375" style="217" customWidth="1"/>
    <col min="7940" max="7940" width="7.625" style="217" customWidth="1"/>
    <col min="7941" max="7941" width="8.125" style="217" customWidth="1"/>
    <col min="7942" max="7942" width="8.25" style="217" customWidth="1"/>
    <col min="7943" max="7943" width="6.25" style="217" customWidth="1"/>
    <col min="7944" max="7944" width="5.875" style="217" customWidth="1"/>
    <col min="7945" max="7945" width="5.75" style="217" customWidth="1"/>
    <col min="7946" max="7946" width="5.5" style="217" customWidth="1"/>
    <col min="7947" max="7948" width="4.625" style="217" customWidth="1"/>
    <col min="7949" max="7950" width="5.125" style="217" customWidth="1"/>
    <col min="7951" max="7951" width="11.75" style="217" customWidth="1"/>
    <col min="7952" max="8192" width="9" style="217"/>
    <col min="8193" max="8193" width="1.875" style="217" customWidth="1"/>
    <col min="8194" max="8194" width="3.625" style="217" customWidth="1"/>
    <col min="8195" max="8195" width="14.375" style="217" customWidth="1"/>
    <col min="8196" max="8196" width="7.625" style="217" customWidth="1"/>
    <col min="8197" max="8197" width="8.125" style="217" customWidth="1"/>
    <col min="8198" max="8198" width="8.25" style="217" customWidth="1"/>
    <col min="8199" max="8199" width="6.25" style="217" customWidth="1"/>
    <col min="8200" max="8200" width="5.875" style="217" customWidth="1"/>
    <col min="8201" max="8201" width="5.75" style="217" customWidth="1"/>
    <col min="8202" max="8202" width="5.5" style="217" customWidth="1"/>
    <col min="8203" max="8204" width="4.625" style="217" customWidth="1"/>
    <col min="8205" max="8206" width="5.125" style="217" customWidth="1"/>
    <col min="8207" max="8207" width="11.75" style="217" customWidth="1"/>
    <col min="8208" max="8448" width="9" style="217"/>
    <col min="8449" max="8449" width="1.875" style="217" customWidth="1"/>
    <col min="8450" max="8450" width="3.625" style="217" customWidth="1"/>
    <col min="8451" max="8451" width="14.375" style="217" customWidth="1"/>
    <col min="8452" max="8452" width="7.625" style="217" customWidth="1"/>
    <col min="8453" max="8453" width="8.125" style="217" customWidth="1"/>
    <col min="8454" max="8454" width="8.25" style="217" customWidth="1"/>
    <col min="8455" max="8455" width="6.25" style="217" customWidth="1"/>
    <col min="8456" max="8456" width="5.875" style="217" customWidth="1"/>
    <col min="8457" max="8457" width="5.75" style="217" customWidth="1"/>
    <col min="8458" max="8458" width="5.5" style="217" customWidth="1"/>
    <col min="8459" max="8460" width="4.625" style="217" customWidth="1"/>
    <col min="8461" max="8462" width="5.125" style="217" customWidth="1"/>
    <col min="8463" max="8463" width="11.75" style="217" customWidth="1"/>
    <col min="8464" max="8704" width="9" style="217"/>
    <col min="8705" max="8705" width="1.875" style="217" customWidth="1"/>
    <col min="8706" max="8706" width="3.625" style="217" customWidth="1"/>
    <col min="8707" max="8707" width="14.375" style="217" customWidth="1"/>
    <col min="8708" max="8708" width="7.625" style="217" customWidth="1"/>
    <col min="8709" max="8709" width="8.125" style="217" customWidth="1"/>
    <col min="8710" max="8710" width="8.25" style="217" customWidth="1"/>
    <col min="8711" max="8711" width="6.25" style="217" customWidth="1"/>
    <col min="8712" max="8712" width="5.875" style="217" customWidth="1"/>
    <col min="8713" max="8713" width="5.75" style="217" customWidth="1"/>
    <col min="8714" max="8714" width="5.5" style="217" customWidth="1"/>
    <col min="8715" max="8716" width="4.625" style="217" customWidth="1"/>
    <col min="8717" max="8718" width="5.125" style="217" customWidth="1"/>
    <col min="8719" max="8719" width="11.75" style="217" customWidth="1"/>
    <col min="8720" max="8960" width="9" style="217"/>
    <col min="8961" max="8961" width="1.875" style="217" customWidth="1"/>
    <col min="8962" max="8962" width="3.625" style="217" customWidth="1"/>
    <col min="8963" max="8963" width="14.375" style="217" customWidth="1"/>
    <col min="8964" max="8964" width="7.625" style="217" customWidth="1"/>
    <col min="8965" max="8965" width="8.125" style="217" customWidth="1"/>
    <col min="8966" max="8966" width="8.25" style="217" customWidth="1"/>
    <col min="8967" max="8967" width="6.25" style="217" customWidth="1"/>
    <col min="8968" max="8968" width="5.875" style="217" customWidth="1"/>
    <col min="8969" max="8969" width="5.75" style="217" customWidth="1"/>
    <col min="8970" max="8970" width="5.5" style="217" customWidth="1"/>
    <col min="8971" max="8972" width="4.625" style="217" customWidth="1"/>
    <col min="8973" max="8974" width="5.125" style="217" customWidth="1"/>
    <col min="8975" max="8975" width="11.75" style="217" customWidth="1"/>
    <col min="8976" max="9216" width="9" style="217"/>
    <col min="9217" max="9217" width="1.875" style="217" customWidth="1"/>
    <col min="9218" max="9218" width="3.625" style="217" customWidth="1"/>
    <col min="9219" max="9219" width="14.375" style="217" customWidth="1"/>
    <col min="9220" max="9220" width="7.625" style="217" customWidth="1"/>
    <col min="9221" max="9221" width="8.125" style="217" customWidth="1"/>
    <col min="9222" max="9222" width="8.25" style="217" customWidth="1"/>
    <col min="9223" max="9223" width="6.25" style="217" customWidth="1"/>
    <col min="9224" max="9224" width="5.875" style="217" customWidth="1"/>
    <col min="9225" max="9225" width="5.75" style="217" customWidth="1"/>
    <col min="9226" max="9226" width="5.5" style="217" customWidth="1"/>
    <col min="9227" max="9228" width="4.625" style="217" customWidth="1"/>
    <col min="9229" max="9230" width="5.125" style="217" customWidth="1"/>
    <col min="9231" max="9231" width="11.75" style="217" customWidth="1"/>
    <col min="9232" max="9472" width="9" style="217"/>
    <col min="9473" max="9473" width="1.875" style="217" customWidth="1"/>
    <col min="9474" max="9474" width="3.625" style="217" customWidth="1"/>
    <col min="9475" max="9475" width="14.375" style="217" customWidth="1"/>
    <col min="9476" max="9476" width="7.625" style="217" customWidth="1"/>
    <col min="9477" max="9477" width="8.125" style="217" customWidth="1"/>
    <col min="9478" max="9478" width="8.25" style="217" customWidth="1"/>
    <col min="9479" max="9479" width="6.25" style="217" customWidth="1"/>
    <col min="9480" max="9480" width="5.875" style="217" customWidth="1"/>
    <col min="9481" max="9481" width="5.75" style="217" customWidth="1"/>
    <col min="9482" max="9482" width="5.5" style="217" customWidth="1"/>
    <col min="9483" max="9484" width="4.625" style="217" customWidth="1"/>
    <col min="9485" max="9486" width="5.125" style="217" customWidth="1"/>
    <col min="9487" max="9487" width="11.75" style="217" customWidth="1"/>
    <col min="9488" max="9728" width="9" style="217"/>
    <col min="9729" max="9729" width="1.875" style="217" customWidth="1"/>
    <col min="9730" max="9730" width="3.625" style="217" customWidth="1"/>
    <col min="9731" max="9731" width="14.375" style="217" customWidth="1"/>
    <col min="9732" max="9732" width="7.625" style="217" customWidth="1"/>
    <col min="9733" max="9733" width="8.125" style="217" customWidth="1"/>
    <col min="9734" max="9734" width="8.25" style="217" customWidth="1"/>
    <col min="9735" max="9735" width="6.25" style="217" customWidth="1"/>
    <col min="9736" max="9736" width="5.875" style="217" customWidth="1"/>
    <col min="9737" max="9737" width="5.75" style="217" customWidth="1"/>
    <col min="9738" max="9738" width="5.5" style="217" customWidth="1"/>
    <col min="9739" max="9740" width="4.625" style="217" customWidth="1"/>
    <col min="9741" max="9742" width="5.125" style="217" customWidth="1"/>
    <col min="9743" max="9743" width="11.75" style="217" customWidth="1"/>
    <col min="9744" max="9984" width="9" style="217"/>
    <col min="9985" max="9985" width="1.875" style="217" customWidth="1"/>
    <col min="9986" max="9986" width="3.625" style="217" customWidth="1"/>
    <col min="9987" max="9987" width="14.375" style="217" customWidth="1"/>
    <col min="9988" max="9988" width="7.625" style="217" customWidth="1"/>
    <col min="9989" max="9989" width="8.125" style="217" customWidth="1"/>
    <col min="9990" max="9990" width="8.25" style="217" customWidth="1"/>
    <col min="9991" max="9991" width="6.25" style="217" customWidth="1"/>
    <col min="9992" max="9992" width="5.875" style="217" customWidth="1"/>
    <col min="9993" max="9993" width="5.75" style="217" customWidth="1"/>
    <col min="9994" max="9994" width="5.5" style="217" customWidth="1"/>
    <col min="9995" max="9996" width="4.625" style="217" customWidth="1"/>
    <col min="9997" max="9998" width="5.125" style="217" customWidth="1"/>
    <col min="9999" max="9999" width="11.75" style="217" customWidth="1"/>
    <col min="10000" max="10240" width="9" style="217"/>
    <col min="10241" max="10241" width="1.875" style="217" customWidth="1"/>
    <col min="10242" max="10242" width="3.625" style="217" customWidth="1"/>
    <col min="10243" max="10243" width="14.375" style="217" customWidth="1"/>
    <col min="10244" max="10244" width="7.625" style="217" customWidth="1"/>
    <col min="10245" max="10245" width="8.125" style="217" customWidth="1"/>
    <col min="10246" max="10246" width="8.25" style="217" customWidth="1"/>
    <col min="10247" max="10247" width="6.25" style="217" customWidth="1"/>
    <col min="10248" max="10248" width="5.875" style="217" customWidth="1"/>
    <col min="10249" max="10249" width="5.75" style="217" customWidth="1"/>
    <col min="10250" max="10250" width="5.5" style="217" customWidth="1"/>
    <col min="10251" max="10252" width="4.625" style="217" customWidth="1"/>
    <col min="10253" max="10254" width="5.125" style="217" customWidth="1"/>
    <col min="10255" max="10255" width="11.75" style="217" customWidth="1"/>
    <col min="10256" max="10496" width="9" style="217"/>
    <col min="10497" max="10497" width="1.875" style="217" customWidth="1"/>
    <col min="10498" max="10498" width="3.625" style="217" customWidth="1"/>
    <col min="10499" max="10499" width="14.375" style="217" customWidth="1"/>
    <col min="10500" max="10500" width="7.625" style="217" customWidth="1"/>
    <col min="10501" max="10501" width="8.125" style="217" customWidth="1"/>
    <col min="10502" max="10502" width="8.25" style="217" customWidth="1"/>
    <col min="10503" max="10503" width="6.25" style="217" customWidth="1"/>
    <col min="10504" max="10504" width="5.875" style="217" customWidth="1"/>
    <col min="10505" max="10505" width="5.75" style="217" customWidth="1"/>
    <col min="10506" max="10506" width="5.5" style="217" customWidth="1"/>
    <col min="10507" max="10508" width="4.625" style="217" customWidth="1"/>
    <col min="10509" max="10510" width="5.125" style="217" customWidth="1"/>
    <col min="10511" max="10511" width="11.75" style="217" customWidth="1"/>
    <col min="10512" max="10752" width="9" style="217"/>
    <col min="10753" max="10753" width="1.875" style="217" customWidth="1"/>
    <col min="10754" max="10754" width="3.625" style="217" customWidth="1"/>
    <col min="10755" max="10755" width="14.375" style="217" customWidth="1"/>
    <col min="10756" max="10756" width="7.625" style="217" customWidth="1"/>
    <col min="10757" max="10757" width="8.125" style="217" customWidth="1"/>
    <col min="10758" max="10758" width="8.25" style="217" customWidth="1"/>
    <col min="10759" max="10759" width="6.25" style="217" customWidth="1"/>
    <col min="10760" max="10760" width="5.875" style="217" customWidth="1"/>
    <col min="10761" max="10761" width="5.75" style="217" customWidth="1"/>
    <col min="10762" max="10762" width="5.5" style="217" customWidth="1"/>
    <col min="10763" max="10764" width="4.625" style="217" customWidth="1"/>
    <col min="10765" max="10766" width="5.125" style="217" customWidth="1"/>
    <col min="10767" max="10767" width="11.75" style="217" customWidth="1"/>
    <col min="10768" max="11008" width="9" style="217"/>
    <col min="11009" max="11009" width="1.875" style="217" customWidth="1"/>
    <col min="11010" max="11010" width="3.625" style="217" customWidth="1"/>
    <col min="11011" max="11011" width="14.375" style="217" customWidth="1"/>
    <col min="11012" max="11012" width="7.625" style="217" customWidth="1"/>
    <col min="11013" max="11013" width="8.125" style="217" customWidth="1"/>
    <col min="11014" max="11014" width="8.25" style="217" customWidth="1"/>
    <col min="11015" max="11015" width="6.25" style="217" customWidth="1"/>
    <col min="11016" max="11016" width="5.875" style="217" customWidth="1"/>
    <col min="11017" max="11017" width="5.75" style="217" customWidth="1"/>
    <col min="11018" max="11018" width="5.5" style="217" customWidth="1"/>
    <col min="11019" max="11020" width="4.625" style="217" customWidth="1"/>
    <col min="11021" max="11022" width="5.125" style="217" customWidth="1"/>
    <col min="11023" max="11023" width="11.75" style="217" customWidth="1"/>
    <col min="11024" max="11264" width="9" style="217"/>
    <col min="11265" max="11265" width="1.875" style="217" customWidth="1"/>
    <col min="11266" max="11266" width="3.625" style="217" customWidth="1"/>
    <col min="11267" max="11267" width="14.375" style="217" customWidth="1"/>
    <col min="11268" max="11268" width="7.625" style="217" customWidth="1"/>
    <col min="11269" max="11269" width="8.125" style="217" customWidth="1"/>
    <col min="11270" max="11270" width="8.25" style="217" customWidth="1"/>
    <col min="11271" max="11271" width="6.25" style="217" customWidth="1"/>
    <col min="11272" max="11272" width="5.875" style="217" customWidth="1"/>
    <col min="11273" max="11273" width="5.75" style="217" customWidth="1"/>
    <col min="11274" max="11274" width="5.5" style="217" customWidth="1"/>
    <col min="11275" max="11276" width="4.625" style="217" customWidth="1"/>
    <col min="11277" max="11278" width="5.125" style="217" customWidth="1"/>
    <col min="11279" max="11279" width="11.75" style="217" customWidth="1"/>
    <col min="11280" max="11520" width="9" style="217"/>
    <col min="11521" max="11521" width="1.875" style="217" customWidth="1"/>
    <col min="11522" max="11522" width="3.625" style="217" customWidth="1"/>
    <col min="11523" max="11523" width="14.375" style="217" customWidth="1"/>
    <col min="11524" max="11524" width="7.625" style="217" customWidth="1"/>
    <col min="11525" max="11525" width="8.125" style="217" customWidth="1"/>
    <col min="11526" max="11526" width="8.25" style="217" customWidth="1"/>
    <col min="11527" max="11527" width="6.25" style="217" customWidth="1"/>
    <col min="11528" max="11528" width="5.875" style="217" customWidth="1"/>
    <col min="11529" max="11529" width="5.75" style="217" customWidth="1"/>
    <col min="11530" max="11530" width="5.5" style="217" customWidth="1"/>
    <col min="11531" max="11532" width="4.625" style="217" customWidth="1"/>
    <col min="11533" max="11534" width="5.125" style="217" customWidth="1"/>
    <col min="11535" max="11535" width="11.75" style="217" customWidth="1"/>
    <col min="11536" max="11776" width="9" style="217"/>
    <col min="11777" max="11777" width="1.875" style="217" customWidth="1"/>
    <col min="11778" max="11778" width="3.625" style="217" customWidth="1"/>
    <col min="11779" max="11779" width="14.375" style="217" customWidth="1"/>
    <col min="11780" max="11780" width="7.625" style="217" customWidth="1"/>
    <col min="11781" max="11781" width="8.125" style="217" customWidth="1"/>
    <col min="11782" max="11782" width="8.25" style="217" customWidth="1"/>
    <col min="11783" max="11783" width="6.25" style="217" customWidth="1"/>
    <col min="11784" max="11784" width="5.875" style="217" customWidth="1"/>
    <col min="11785" max="11785" width="5.75" style="217" customWidth="1"/>
    <col min="11786" max="11786" width="5.5" style="217" customWidth="1"/>
    <col min="11787" max="11788" width="4.625" style="217" customWidth="1"/>
    <col min="11789" max="11790" width="5.125" style="217" customWidth="1"/>
    <col min="11791" max="11791" width="11.75" style="217" customWidth="1"/>
    <col min="11792" max="12032" width="9" style="217"/>
    <col min="12033" max="12033" width="1.875" style="217" customWidth="1"/>
    <col min="12034" max="12034" width="3.625" style="217" customWidth="1"/>
    <col min="12035" max="12035" width="14.375" style="217" customWidth="1"/>
    <col min="12036" max="12036" width="7.625" style="217" customWidth="1"/>
    <col min="12037" max="12037" width="8.125" style="217" customWidth="1"/>
    <col min="12038" max="12038" width="8.25" style="217" customWidth="1"/>
    <col min="12039" max="12039" width="6.25" style="217" customWidth="1"/>
    <col min="12040" max="12040" width="5.875" style="217" customWidth="1"/>
    <col min="12041" max="12041" width="5.75" style="217" customWidth="1"/>
    <col min="12042" max="12042" width="5.5" style="217" customWidth="1"/>
    <col min="12043" max="12044" width="4.625" style="217" customWidth="1"/>
    <col min="12045" max="12046" width="5.125" style="217" customWidth="1"/>
    <col min="12047" max="12047" width="11.75" style="217" customWidth="1"/>
    <col min="12048" max="12288" width="9" style="217"/>
    <col min="12289" max="12289" width="1.875" style="217" customWidth="1"/>
    <col min="12290" max="12290" width="3.625" style="217" customWidth="1"/>
    <col min="12291" max="12291" width="14.375" style="217" customWidth="1"/>
    <col min="12292" max="12292" width="7.625" style="217" customWidth="1"/>
    <col min="12293" max="12293" width="8.125" style="217" customWidth="1"/>
    <col min="12294" max="12294" width="8.25" style="217" customWidth="1"/>
    <col min="12295" max="12295" width="6.25" style="217" customWidth="1"/>
    <col min="12296" max="12296" width="5.875" style="217" customWidth="1"/>
    <col min="12297" max="12297" width="5.75" style="217" customWidth="1"/>
    <col min="12298" max="12298" width="5.5" style="217" customWidth="1"/>
    <col min="12299" max="12300" width="4.625" style="217" customWidth="1"/>
    <col min="12301" max="12302" width="5.125" style="217" customWidth="1"/>
    <col min="12303" max="12303" width="11.75" style="217" customWidth="1"/>
    <col min="12304" max="12544" width="9" style="217"/>
    <col min="12545" max="12545" width="1.875" style="217" customWidth="1"/>
    <col min="12546" max="12546" width="3.625" style="217" customWidth="1"/>
    <col min="12547" max="12547" width="14.375" style="217" customWidth="1"/>
    <col min="12548" max="12548" width="7.625" style="217" customWidth="1"/>
    <col min="12549" max="12549" width="8.125" style="217" customWidth="1"/>
    <col min="12550" max="12550" width="8.25" style="217" customWidth="1"/>
    <col min="12551" max="12551" width="6.25" style="217" customWidth="1"/>
    <col min="12552" max="12552" width="5.875" style="217" customWidth="1"/>
    <col min="12553" max="12553" width="5.75" style="217" customWidth="1"/>
    <col min="12554" max="12554" width="5.5" style="217" customWidth="1"/>
    <col min="12555" max="12556" width="4.625" style="217" customWidth="1"/>
    <col min="12557" max="12558" width="5.125" style="217" customWidth="1"/>
    <col min="12559" max="12559" width="11.75" style="217" customWidth="1"/>
    <col min="12560" max="12800" width="9" style="217"/>
    <col min="12801" max="12801" width="1.875" style="217" customWidth="1"/>
    <col min="12802" max="12802" width="3.625" style="217" customWidth="1"/>
    <col min="12803" max="12803" width="14.375" style="217" customWidth="1"/>
    <col min="12804" max="12804" width="7.625" style="217" customWidth="1"/>
    <col min="12805" max="12805" width="8.125" style="217" customWidth="1"/>
    <col min="12806" max="12806" width="8.25" style="217" customWidth="1"/>
    <col min="12807" max="12807" width="6.25" style="217" customWidth="1"/>
    <col min="12808" max="12808" width="5.875" style="217" customWidth="1"/>
    <col min="12809" max="12809" width="5.75" style="217" customWidth="1"/>
    <col min="12810" max="12810" width="5.5" style="217" customWidth="1"/>
    <col min="12811" max="12812" width="4.625" style="217" customWidth="1"/>
    <col min="12813" max="12814" width="5.125" style="217" customWidth="1"/>
    <col min="12815" max="12815" width="11.75" style="217" customWidth="1"/>
    <col min="12816" max="13056" width="9" style="217"/>
    <col min="13057" max="13057" width="1.875" style="217" customWidth="1"/>
    <col min="13058" max="13058" width="3.625" style="217" customWidth="1"/>
    <col min="13059" max="13059" width="14.375" style="217" customWidth="1"/>
    <col min="13060" max="13060" width="7.625" style="217" customWidth="1"/>
    <col min="13061" max="13061" width="8.125" style="217" customWidth="1"/>
    <col min="13062" max="13062" width="8.25" style="217" customWidth="1"/>
    <col min="13063" max="13063" width="6.25" style="217" customWidth="1"/>
    <col min="13064" max="13064" width="5.875" style="217" customWidth="1"/>
    <col min="13065" max="13065" width="5.75" style="217" customWidth="1"/>
    <col min="13066" max="13066" width="5.5" style="217" customWidth="1"/>
    <col min="13067" max="13068" width="4.625" style="217" customWidth="1"/>
    <col min="13069" max="13070" width="5.125" style="217" customWidth="1"/>
    <col min="13071" max="13071" width="11.75" style="217" customWidth="1"/>
    <col min="13072" max="13312" width="9" style="217"/>
    <col min="13313" max="13313" width="1.875" style="217" customWidth="1"/>
    <col min="13314" max="13314" width="3.625" style="217" customWidth="1"/>
    <col min="13315" max="13315" width="14.375" style="217" customWidth="1"/>
    <col min="13316" max="13316" width="7.625" style="217" customWidth="1"/>
    <col min="13317" max="13317" width="8.125" style="217" customWidth="1"/>
    <col min="13318" max="13318" width="8.25" style="217" customWidth="1"/>
    <col min="13319" max="13319" width="6.25" style="217" customWidth="1"/>
    <col min="13320" max="13320" width="5.875" style="217" customWidth="1"/>
    <col min="13321" max="13321" width="5.75" style="217" customWidth="1"/>
    <col min="13322" max="13322" width="5.5" style="217" customWidth="1"/>
    <col min="13323" max="13324" width="4.625" style="217" customWidth="1"/>
    <col min="13325" max="13326" width="5.125" style="217" customWidth="1"/>
    <col min="13327" max="13327" width="11.75" style="217" customWidth="1"/>
    <col min="13328" max="13568" width="9" style="217"/>
    <col min="13569" max="13569" width="1.875" style="217" customWidth="1"/>
    <col min="13570" max="13570" width="3.625" style="217" customWidth="1"/>
    <col min="13571" max="13571" width="14.375" style="217" customWidth="1"/>
    <col min="13572" max="13572" width="7.625" style="217" customWidth="1"/>
    <col min="13573" max="13573" width="8.125" style="217" customWidth="1"/>
    <col min="13574" max="13574" width="8.25" style="217" customWidth="1"/>
    <col min="13575" max="13575" width="6.25" style="217" customWidth="1"/>
    <col min="13576" max="13576" width="5.875" style="217" customWidth="1"/>
    <col min="13577" max="13577" width="5.75" style="217" customWidth="1"/>
    <col min="13578" max="13578" width="5.5" style="217" customWidth="1"/>
    <col min="13579" max="13580" width="4.625" style="217" customWidth="1"/>
    <col min="13581" max="13582" width="5.125" style="217" customWidth="1"/>
    <col min="13583" max="13583" width="11.75" style="217" customWidth="1"/>
    <col min="13584" max="13824" width="9" style="217"/>
    <col min="13825" max="13825" width="1.875" style="217" customWidth="1"/>
    <col min="13826" max="13826" width="3.625" style="217" customWidth="1"/>
    <col min="13827" max="13827" width="14.375" style="217" customWidth="1"/>
    <col min="13828" max="13828" width="7.625" style="217" customWidth="1"/>
    <col min="13829" max="13829" width="8.125" style="217" customWidth="1"/>
    <col min="13830" max="13830" width="8.25" style="217" customWidth="1"/>
    <col min="13831" max="13831" width="6.25" style="217" customWidth="1"/>
    <col min="13832" max="13832" width="5.875" style="217" customWidth="1"/>
    <col min="13833" max="13833" width="5.75" style="217" customWidth="1"/>
    <col min="13834" max="13834" width="5.5" style="217" customWidth="1"/>
    <col min="13835" max="13836" width="4.625" style="217" customWidth="1"/>
    <col min="13837" max="13838" width="5.125" style="217" customWidth="1"/>
    <col min="13839" max="13839" width="11.75" style="217" customWidth="1"/>
    <col min="13840" max="14080" width="9" style="217"/>
    <col min="14081" max="14081" width="1.875" style="217" customWidth="1"/>
    <col min="14082" max="14082" width="3.625" style="217" customWidth="1"/>
    <col min="14083" max="14083" width="14.375" style="217" customWidth="1"/>
    <col min="14084" max="14084" width="7.625" style="217" customWidth="1"/>
    <col min="14085" max="14085" width="8.125" style="217" customWidth="1"/>
    <col min="14086" max="14086" width="8.25" style="217" customWidth="1"/>
    <col min="14087" max="14087" width="6.25" style="217" customWidth="1"/>
    <col min="14088" max="14088" width="5.875" style="217" customWidth="1"/>
    <col min="14089" max="14089" width="5.75" style="217" customWidth="1"/>
    <col min="14090" max="14090" width="5.5" style="217" customWidth="1"/>
    <col min="14091" max="14092" width="4.625" style="217" customWidth="1"/>
    <col min="14093" max="14094" width="5.125" style="217" customWidth="1"/>
    <col min="14095" max="14095" width="11.75" style="217" customWidth="1"/>
    <col min="14096" max="14336" width="9" style="217"/>
    <col min="14337" max="14337" width="1.875" style="217" customWidth="1"/>
    <col min="14338" max="14338" width="3.625" style="217" customWidth="1"/>
    <col min="14339" max="14339" width="14.375" style="217" customWidth="1"/>
    <col min="14340" max="14340" width="7.625" style="217" customWidth="1"/>
    <col min="14341" max="14341" width="8.125" style="217" customWidth="1"/>
    <col min="14342" max="14342" width="8.25" style="217" customWidth="1"/>
    <col min="14343" max="14343" width="6.25" style="217" customWidth="1"/>
    <col min="14344" max="14344" width="5.875" style="217" customWidth="1"/>
    <col min="14345" max="14345" width="5.75" style="217" customWidth="1"/>
    <col min="14346" max="14346" width="5.5" style="217" customWidth="1"/>
    <col min="14347" max="14348" width="4.625" style="217" customWidth="1"/>
    <col min="14349" max="14350" width="5.125" style="217" customWidth="1"/>
    <col min="14351" max="14351" width="11.75" style="217" customWidth="1"/>
    <col min="14352" max="14592" width="9" style="217"/>
    <col min="14593" max="14593" width="1.875" style="217" customWidth="1"/>
    <col min="14594" max="14594" width="3.625" style="217" customWidth="1"/>
    <col min="14595" max="14595" width="14.375" style="217" customWidth="1"/>
    <col min="14596" max="14596" width="7.625" style="217" customWidth="1"/>
    <col min="14597" max="14597" width="8.125" style="217" customWidth="1"/>
    <col min="14598" max="14598" width="8.25" style="217" customWidth="1"/>
    <col min="14599" max="14599" width="6.25" style="217" customWidth="1"/>
    <col min="14600" max="14600" width="5.875" style="217" customWidth="1"/>
    <col min="14601" max="14601" width="5.75" style="217" customWidth="1"/>
    <col min="14602" max="14602" width="5.5" style="217" customWidth="1"/>
    <col min="14603" max="14604" width="4.625" style="217" customWidth="1"/>
    <col min="14605" max="14606" width="5.125" style="217" customWidth="1"/>
    <col min="14607" max="14607" width="11.75" style="217" customWidth="1"/>
    <col min="14608" max="14848" width="9" style="217"/>
    <col min="14849" max="14849" width="1.875" style="217" customWidth="1"/>
    <col min="14850" max="14850" width="3.625" style="217" customWidth="1"/>
    <col min="14851" max="14851" width="14.375" style="217" customWidth="1"/>
    <col min="14852" max="14852" width="7.625" style="217" customWidth="1"/>
    <col min="14853" max="14853" width="8.125" style="217" customWidth="1"/>
    <col min="14854" max="14854" width="8.25" style="217" customWidth="1"/>
    <col min="14855" max="14855" width="6.25" style="217" customWidth="1"/>
    <col min="14856" max="14856" width="5.875" style="217" customWidth="1"/>
    <col min="14857" max="14857" width="5.75" style="217" customWidth="1"/>
    <col min="14858" max="14858" width="5.5" style="217" customWidth="1"/>
    <col min="14859" max="14860" width="4.625" style="217" customWidth="1"/>
    <col min="14861" max="14862" width="5.125" style="217" customWidth="1"/>
    <col min="14863" max="14863" width="11.75" style="217" customWidth="1"/>
    <col min="14864" max="15104" width="9" style="217"/>
    <col min="15105" max="15105" width="1.875" style="217" customWidth="1"/>
    <col min="15106" max="15106" width="3.625" style="217" customWidth="1"/>
    <col min="15107" max="15107" width="14.375" style="217" customWidth="1"/>
    <col min="15108" max="15108" width="7.625" style="217" customWidth="1"/>
    <col min="15109" max="15109" width="8.125" style="217" customWidth="1"/>
    <col min="15110" max="15110" width="8.25" style="217" customWidth="1"/>
    <col min="15111" max="15111" width="6.25" style="217" customWidth="1"/>
    <col min="15112" max="15112" width="5.875" style="217" customWidth="1"/>
    <col min="15113" max="15113" width="5.75" style="217" customWidth="1"/>
    <col min="15114" max="15114" width="5.5" style="217" customWidth="1"/>
    <col min="15115" max="15116" width="4.625" style="217" customWidth="1"/>
    <col min="15117" max="15118" width="5.125" style="217" customWidth="1"/>
    <col min="15119" max="15119" width="11.75" style="217" customWidth="1"/>
    <col min="15120" max="15360" width="9" style="217"/>
    <col min="15361" max="15361" width="1.875" style="217" customWidth="1"/>
    <col min="15362" max="15362" width="3.625" style="217" customWidth="1"/>
    <col min="15363" max="15363" width="14.375" style="217" customWidth="1"/>
    <col min="15364" max="15364" width="7.625" style="217" customWidth="1"/>
    <col min="15365" max="15365" width="8.125" style="217" customWidth="1"/>
    <col min="15366" max="15366" width="8.25" style="217" customWidth="1"/>
    <col min="15367" max="15367" width="6.25" style="217" customWidth="1"/>
    <col min="15368" max="15368" width="5.875" style="217" customWidth="1"/>
    <col min="15369" max="15369" width="5.75" style="217" customWidth="1"/>
    <col min="15370" max="15370" width="5.5" style="217" customWidth="1"/>
    <col min="15371" max="15372" width="4.625" style="217" customWidth="1"/>
    <col min="15373" max="15374" width="5.125" style="217" customWidth="1"/>
    <col min="15375" max="15375" width="11.75" style="217" customWidth="1"/>
    <col min="15376" max="15616" width="9" style="217"/>
    <col min="15617" max="15617" width="1.875" style="217" customWidth="1"/>
    <col min="15618" max="15618" width="3.625" style="217" customWidth="1"/>
    <col min="15619" max="15619" width="14.375" style="217" customWidth="1"/>
    <col min="15620" max="15620" width="7.625" style="217" customWidth="1"/>
    <col min="15621" max="15621" width="8.125" style="217" customWidth="1"/>
    <col min="15622" max="15622" width="8.25" style="217" customWidth="1"/>
    <col min="15623" max="15623" width="6.25" style="217" customWidth="1"/>
    <col min="15624" max="15624" width="5.875" style="217" customWidth="1"/>
    <col min="15625" max="15625" width="5.75" style="217" customWidth="1"/>
    <col min="15626" max="15626" width="5.5" style="217" customWidth="1"/>
    <col min="15627" max="15628" width="4.625" style="217" customWidth="1"/>
    <col min="15629" max="15630" width="5.125" style="217" customWidth="1"/>
    <col min="15631" max="15631" width="11.75" style="217" customWidth="1"/>
    <col min="15632" max="15872" width="9" style="217"/>
    <col min="15873" max="15873" width="1.875" style="217" customWidth="1"/>
    <col min="15874" max="15874" width="3.625" style="217" customWidth="1"/>
    <col min="15875" max="15875" width="14.375" style="217" customWidth="1"/>
    <col min="15876" max="15876" width="7.625" style="217" customWidth="1"/>
    <col min="15877" max="15877" width="8.125" style="217" customWidth="1"/>
    <col min="15878" max="15878" width="8.25" style="217" customWidth="1"/>
    <col min="15879" max="15879" width="6.25" style="217" customWidth="1"/>
    <col min="15880" max="15880" width="5.875" style="217" customWidth="1"/>
    <col min="15881" max="15881" width="5.75" style="217" customWidth="1"/>
    <col min="15882" max="15882" width="5.5" style="217" customWidth="1"/>
    <col min="15883" max="15884" width="4.625" style="217" customWidth="1"/>
    <col min="15885" max="15886" width="5.125" style="217" customWidth="1"/>
    <col min="15887" max="15887" width="11.75" style="217" customWidth="1"/>
    <col min="15888" max="16128" width="9" style="217"/>
    <col min="16129" max="16129" width="1.875" style="217" customWidth="1"/>
    <col min="16130" max="16130" width="3.625" style="217" customWidth="1"/>
    <col min="16131" max="16131" width="14.375" style="217" customWidth="1"/>
    <col min="16132" max="16132" width="7.625" style="217" customWidth="1"/>
    <col min="16133" max="16133" width="8.125" style="217" customWidth="1"/>
    <col min="16134" max="16134" width="8.25" style="217" customWidth="1"/>
    <col min="16135" max="16135" width="6.25" style="217" customWidth="1"/>
    <col min="16136" max="16136" width="5.875" style="217" customWidth="1"/>
    <col min="16137" max="16137" width="5.75" style="217" customWidth="1"/>
    <col min="16138" max="16138" width="5.5" style="217" customWidth="1"/>
    <col min="16139" max="16140" width="4.625" style="217" customWidth="1"/>
    <col min="16141" max="16142" width="5.125" style="217" customWidth="1"/>
    <col min="16143" max="16143" width="11.75" style="217" customWidth="1"/>
    <col min="16144" max="16384" width="9" style="217"/>
  </cols>
  <sheetData>
    <row r="1" spans="1:15" ht="18" customHeight="1">
      <c r="A1" s="818" t="s">
        <v>89</v>
      </c>
      <c r="B1" s="818"/>
      <c r="C1" s="818"/>
      <c r="D1" s="818"/>
      <c r="E1" s="818"/>
      <c r="F1" s="818"/>
      <c r="G1" s="818"/>
      <c r="H1" s="818"/>
      <c r="I1" s="818"/>
      <c r="J1" s="818"/>
      <c r="K1" s="818"/>
      <c r="L1" s="818"/>
      <c r="M1" s="818"/>
      <c r="N1" s="819"/>
      <c r="O1" s="819"/>
    </row>
    <row r="2" spans="1:15" ht="11.25" customHeight="1">
      <c r="A2" s="218"/>
      <c r="B2" s="218"/>
      <c r="C2" s="218"/>
      <c r="D2" s="218"/>
      <c r="E2" s="218"/>
      <c r="F2" s="218"/>
      <c r="G2" s="218"/>
      <c r="H2" s="218"/>
      <c r="I2" s="218"/>
      <c r="J2" s="218"/>
      <c r="K2" s="218"/>
      <c r="L2" s="218"/>
      <c r="M2" s="218"/>
      <c r="N2" s="219"/>
      <c r="O2" s="219"/>
    </row>
    <row r="3" spans="1:15" ht="18" customHeight="1">
      <c r="A3" s="220"/>
      <c r="B3" s="820" t="s">
        <v>219</v>
      </c>
      <c r="C3" s="820"/>
      <c r="D3" s="820"/>
      <c r="E3" s="820"/>
      <c r="F3" s="820"/>
      <c r="G3" s="820"/>
      <c r="H3" s="820"/>
      <c r="I3" s="820"/>
      <c r="J3" s="820"/>
      <c r="K3" s="820"/>
      <c r="L3" s="820"/>
      <c r="M3" s="820"/>
      <c r="N3" s="219"/>
      <c r="O3" s="219"/>
    </row>
    <row r="4" spans="1:15" ht="13.5" customHeight="1" thickBot="1">
      <c r="A4" s="220"/>
      <c r="B4" s="220"/>
      <c r="C4" s="220"/>
      <c r="D4" s="220"/>
      <c r="E4" s="220"/>
      <c r="F4" s="220"/>
      <c r="G4" s="220"/>
      <c r="H4" s="220"/>
      <c r="I4" s="220"/>
      <c r="J4" s="220"/>
      <c r="K4" s="220"/>
      <c r="L4" s="220"/>
      <c r="M4" s="821" t="s">
        <v>220</v>
      </c>
      <c r="N4" s="821"/>
      <c r="O4" s="821"/>
    </row>
    <row r="5" spans="1:15" ht="19.5" customHeight="1" thickBot="1">
      <c r="A5" s="221"/>
      <c r="B5" s="222" t="s">
        <v>221</v>
      </c>
      <c r="C5" s="223"/>
      <c r="D5" s="822"/>
      <c r="E5" s="823"/>
      <c r="F5" s="824"/>
      <c r="G5" s="825" t="s">
        <v>222</v>
      </c>
      <c r="H5" s="826"/>
      <c r="I5" s="826"/>
      <c r="J5" s="822"/>
      <c r="K5" s="823"/>
      <c r="L5" s="823"/>
      <c r="M5" s="823"/>
      <c r="N5" s="824"/>
      <c r="O5" s="224"/>
    </row>
    <row r="6" spans="1:15" ht="19.5" customHeight="1" thickBot="1">
      <c r="A6" s="221"/>
      <c r="B6" s="225" t="s">
        <v>223</v>
      </c>
      <c r="C6" s="223"/>
      <c r="D6" s="822"/>
      <c r="E6" s="823"/>
      <c r="F6" s="824"/>
      <c r="G6" s="825" t="s">
        <v>224</v>
      </c>
      <c r="H6" s="826"/>
      <c r="I6" s="826"/>
      <c r="J6" s="822"/>
      <c r="K6" s="823"/>
      <c r="L6" s="823"/>
      <c r="M6" s="823"/>
      <c r="N6" s="824"/>
      <c r="O6" s="224"/>
    </row>
    <row r="7" spans="1:15" ht="9.75" customHeight="1" thickBot="1">
      <c r="A7" s="226"/>
      <c r="B7" s="224"/>
      <c r="C7" s="224"/>
      <c r="D7" s="224"/>
      <c r="E7" s="224"/>
      <c r="F7" s="224"/>
      <c r="G7" s="227"/>
      <c r="H7" s="227"/>
      <c r="I7" s="227"/>
      <c r="J7" s="227"/>
      <c r="K7" s="227"/>
      <c r="L7" s="227"/>
      <c r="M7" s="227"/>
      <c r="N7" s="227"/>
      <c r="O7" s="224"/>
    </row>
    <row r="8" spans="1:15" ht="14.25" customHeight="1" thickBot="1">
      <c r="A8" s="228"/>
      <c r="B8" s="792" t="s">
        <v>225</v>
      </c>
      <c r="C8" s="793"/>
      <c r="D8" s="812" t="s">
        <v>17</v>
      </c>
      <c r="E8" s="812"/>
      <c r="F8" s="812" t="s">
        <v>91</v>
      </c>
      <c r="G8" s="812"/>
      <c r="H8" s="812"/>
      <c r="I8" s="813" t="s">
        <v>12</v>
      </c>
      <c r="J8" s="813"/>
      <c r="K8" s="814"/>
      <c r="L8" s="229"/>
      <c r="M8" s="229"/>
      <c r="N8" s="229"/>
      <c r="O8" s="229"/>
    </row>
    <row r="9" spans="1:15" ht="17.25" customHeight="1" thickBot="1">
      <c r="A9" s="230"/>
      <c r="B9" s="792"/>
      <c r="C9" s="793"/>
      <c r="D9" s="815"/>
      <c r="E9" s="815"/>
      <c r="F9" s="815"/>
      <c r="G9" s="815"/>
      <c r="H9" s="815"/>
      <c r="I9" s="816">
        <f>F9+D9</f>
        <v>0</v>
      </c>
      <c r="J9" s="816"/>
      <c r="K9" s="817"/>
      <c r="L9" s="231"/>
      <c r="M9" s="231"/>
      <c r="N9" s="231"/>
      <c r="O9" s="231"/>
    </row>
    <row r="10" spans="1:15" ht="24.75" customHeight="1" thickBot="1">
      <c r="A10" s="232"/>
      <c r="B10" s="792" t="s">
        <v>226</v>
      </c>
      <c r="C10" s="793"/>
      <c r="D10" s="794"/>
      <c r="E10" s="795"/>
      <c r="F10" s="796" t="s">
        <v>227</v>
      </c>
      <c r="G10" s="797"/>
      <c r="H10" s="797"/>
      <c r="I10" s="798" t="s">
        <v>228</v>
      </c>
      <c r="J10" s="798"/>
      <c r="K10" s="799"/>
      <c r="L10" s="233"/>
      <c r="M10" s="233"/>
      <c r="N10" s="233"/>
      <c r="O10" s="233"/>
    </row>
    <row r="11" spans="1:15" ht="11.25" customHeight="1" thickBot="1">
      <c r="A11" s="234"/>
      <c r="B11" s="235"/>
      <c r="C11" s="235"/>
      <c r="D11" s="235"/>
      <c r="E11" s="235"/>
      <c r="F11" s="236"/>
      <c r="G11" s="236"/>
      <c r="H11" s="236"/>
      <c r="I11" s="237"/>
      <c r="J11" s="237"/>
      <c r="K11" s="237"/>
      <c r="L11" s="237"/>
      <c r="M11" s="238"/>
      <c r="N11" s="238"/>
      <c r="O11" s="238"/>
    </row>
    <row r="12" spans="1:15" ht="15.75" customHeight="1" thickBot="1">
      <c r="A12" s="228"/>
      <c r="B12" s="701" t="s">
        <v>229</v>
      </c>
      <c r="C12" s="702"/>
      <c r="D12" s="702"/>
      <c r="E12" s="702"/>
      <c r="F12" s="702"/>
      <c r="G12" s="702"/>
      <c r="H12" s="702"/>
      <c r="I12" s="702"/>
      <c r="J12" s="703"/>
      <c r="K12" s="239"/>
      <c r="L12" s="239"/>
      <c r="M12" s="239"/>
      <c r="N12" s="229"/>
      <c r="O12" s="229"/>
    </row>
    <row r="13" spans="1:15" ht="15" customHeight="1">
      <c r="A13" s="240"/>
      <c r="B13" s="800" t="s">
        <v>93</v>
      </c>
      <c r="C13" s="801"/>
      <c r="D13" s="801"/>
      <c r="E13" s="804" t="s">
        <v>230</v>
      </c>
      <c r="F13" s="805"/>
      <c r="G13" s="804" t="s">
        <v>94</v>
      </c>
      <c r="H13" s="805"/>
      <c r="I13" s="808" t="s">
        <v>95</v>
      </c>
      <c r="J13" s="809"/>
      <c r="K13" s="241"/>
      <c r="L13" s="242"/>
      <c r="M13" s="243"/>
      <c r="N13" s="243"/>
      <c r="O13" s="243"/>
    </row>
    <row r="14" spans="1:15">
      <c r="A14" s="228"/>
      <c r="B14" s="802"/>
      <c r="C14" s="803"/>
      <c r="D14" s="803"/>
      <c r="E14" s="244" t="s">
        <v>17</v>
      </c>
      <c r="F14" s="244" t="s">
        <v>91</v>
      </c>
      <c r="G14" s="806"/>
      <c r="H14" s="807"/>
      <c r="I14" s="810"/>
      <c r="J14" s="811"/>
      <c r="K14" s="245"/>
      <c r="L14" s="229"/>
      <c r="M14" s="229"/>
      <c r="N14" s="229"/>
      <c r="O14" s="229"/>
    </row>
    <row r="15" spans="1:15" ht="12.75" customHeight="1">
      <c r="A15" s="228"/>
      <c r="B15" s="761" t="s">
        <v>231</v>
      </c>
      <c r="C15" s="246" t="s">
        <v>47</v>
      </c>
      <c r="D15" s="247">
        <v>3</v>
      </c>
      <c r="E15" s="248"/>
      <c r="F15" s="249"/>
      <c r="G15" s="764"/>
      <c r="H15" s="765"/>
      <c r="I15" s="754">
        <f>ROUNDDOWN(F15/D15,1)</f>
        <v>0</v>
      </c>
      <c r="J15" s="755"/>
      <c r="K15" s="250"/>
      <c r="L15" s="229"/>
      <c r="M15" s="229"/>
      <c r="N15" s="229"/>
      <c r="O15" s="229"/>
    </row>
    <row r="16" spans="1:15" ht="12.75" customHeight="1">
      <c r="A16" s="228"/>
      <c r="B16" s="762"/>
      <c r="C16" s="246" t="s">
        <v>96</v>
      </c>
      <c r="D16" s="247">
        <v>6</v>
      </c>
      <c r="E16" s="248"/>
      <c r="F16" s="249"/>
      <c r="G16" s="764"/>
      <c r="H16" s="765"/>
      <c r="I16" s="752">
        <f>ROUNDDOWN(F16/D16,1)</f>
        <v>0</v>
      </c>
      <c r="J16" s="753"/>
      <c r="K16" s="250"/>
      <c r="L16" s="229"/>
      <c r="M16" s="229"/>
      <c r="N16" s="229"/>
      <c r="O16" s="229"/>
    </row>
    <row r="17" spans="1:15" ht="12.75" customHeight="1">
      <c r="A17" s="228"/>
      <c r="B17" s="762"/>
      <c r="C17" s="246" t="s">
        <v>97</v>
      </c>
      <c r="D17" s="247">
        <v>6</v>
      </c>
      <c r="E17" s="251"/>
      <c r="F17" s="249"/>
      <c r="G17" s="764"/>
      <c r="H17" s="765"/>
      <c r="I17" s="754">
        <f>ROUNDDOWN((E17+F17)/D17,1)</f>
        <v>0</v>
      </c>
      <c r="J17" s="755"/>
      <c r="K17" s="250"/>
      <c r="L17" s="229"/>
      <c r="M17" s="229"/>
      <c r="N17" s="229"/>
      <c r="O17" s="229"/>
    </row>
    <row r="18" spans="1:15" ht="12.75" customHeight="1">
      <c r="A18" s="228"/>
      <c r="B18" s="762"/>
      <c r="C18" s="246" t="s">
        <v>98</v>
      </c>
      <c r="D18" s="247">
        <v>20</v>
      </c>
      <c r="E18" s="252"/>
      <c r="F18" s="249"/>
      <c r="G18" s="750"/>
      <c r="H18" s="751"/>
      <c r="I18" s="754">
        <f>ROUNDDOWN((E18+F18)/D18,1)</f>
        <v>0</v>
      </c>
      <c r="J18" s="755"/>
      <c r="K18" s="748" t="s">
        <v>232</v>
      </c>
      <c r="L18" s="749"/>
      <c r="M18" s="749"/>
      <c r="N18" s="749"/>
      <c r="O18" s="749"/>
    </row>
    <row r="19" spans="1:15" ht="12.75" customHeight="1">
      <c r="A19" s="228"/>
      <c r="B19" s="762"/>
      <c r="C19" s="253" t="s">
        <v>233</v>
      </c>
      <c r="D19" s="254">
        <v>30</v>
      </c>
      <c r="E19" s="252"/>
      <c r="F19" s="249"/>
      <c r="G19" s="750"/>
      <c r="H19" s="751"/>
      <c r="I19" s="752">
        <f>ROUNDDOWN((E19+F19)/D19,1)</f>
        <v>0</v>
      </c>
      <c r="J19" s="753"/>
      <c r="K19" s="748"/>
      <c r="L19" s="749"/>
      <c r="M19" s="749"/>
      <c r="N19" s="749"/>
      <c r="O19" s="749"/>
    </row>
    <row r="20" spans="1:15" ht="12.75" customHeight="1">
      <c r="A20" s="228"/>
      <c r="B20" s="763"/>
      <c r="C20" s="246" t="s">
        <v>234</v>
      </c>
      <c r="D20" s="247">
        <v>30</v>
      </c>
      <c r="E20" s="255"/>
      <c r="F20" s="256"/>
      <c r="G20" s="750"/>
      <c r="H20" s="751"/>
      <c r="I20" s="754">
        <f>ROUNDDOWN((E20+F20)/D20,1)</f>
        <v>0</v>
      </c>
      <c r="J20" s="755"/>
      <c r="K20" s="748"/>
      <c r="L20" s="749"/>
      <c r="M20" s="749"/>
      <c r="N20" s="749"/>
      <c r="O20" s="749"/>
    </row>
    <row r="21" spans="1:15" ht="15" customHeight="1">
      <c r="A21" s="228"/>
      <c r="B21" s="756" t="s">
        <v>235</v>
      </c>
      <c r="C21" s="757"/>
      <c r="D21" s="758"/>
      <c r="E21" s="257">
        <f>SUM(E17:E20)</f>
        <v>0</v>
      </c>
      <c r="F21" s="257">
        <f>SUM(F15:F20)</f>
        <v>0</v>
      </c>
      <c r="G21" s="759">
        <f>SUM(G18:H20)</f>
        <v>0</v>
      </c>
      <c r="H21" s="760"/>
      <c r="I21" s="782">
        <f>IF(D8=0,0,IF($D$8&lt;=90,1+ROUND(SUM(I15:J20),),ROUND(SUM(I15:I20),)))</f>
        <v>0</v>
      </c>
      <c r="J21" s="783"/>
      <c r="K21" s="748"/>
      <c r="L21" s="749"/>
      <c r="M21" s="749"/>
      <c r="N21" s="749"/>
      <c r="O21" s="749"/>
    </row>
    <row r="22" spans="1:15">
      <c r="A22" s="228"/>
      <c r="B22" s="258"/>
      <c r="C22" s="259"/>
      <c r="D22" s="260"/>
      <c r="E22" s="788" t="s">
        <v>25</v>
      </c>
      <c r="F22" s="789"/>
      <c r="G22" s="790" t="s">
        <v>102</v>
      </c>
      <c r="H22" s="791"/>
      <c r="I22" s="784"/>
      <c r="J22" s="785"/>
      <c r="K22" s="748"/>
      <c r="L22" s="749"/>
      <c r="M22" s="749"/>
      <c r="N22" s="749"/>
      <c r="O22" s="749"/>
    </row>
    <row r="23" spans="1:15" ht="15.75" customHeight="1" thickBot="1">
      <c r="A23" s="228"/>
      <c r="B23" s="261"/>
      <c r="C23" s="262"/>
      <c r="D23" s="263"/>
      <c r="E23" s="766">
        <f>E21+F21</f>
        <v>0</v>
      </c>
      <c r="F23" s="766"/>
      <c r="G23" s="767">
        <f>ROUNDUP((E23-F15-F16-F17)/35,0)</f>
        <v>0</v>
      </c>
      <c r="H23" s="768"/>
      <c r="I23" s="786"/>
      <c r="J23" s="787"/>
      <c r="K23" s="748"/>
      <c r="L23" s="749"/>
      <c r="M23" s="749"/>
      <c r="N23" s="749"/>
      <c r="O23" s="749"/>
    </row>
    <row r="24" spans="1:15" ht="15" customHeight="1">
      <c r="A24" s="228"/>
      <c r="B24" s="769" t="s">
        <v>236</v>
      </c>
      <c r="C24" s="264" t="s">
        <v>237</v>
      </c>
      <c r="D24" s="265"/>
      <c r="E24" s="772">
        <f>D10</f>
        <v>0</v>
      </c>
      <c r="F24" s="773"/>
      <c r="G24" s="773"/>
      <c r="H24" s="774"/>
      <c r="I24" s="775">
        <f>COUNTIF(E24,"専任ではない")</f>
        <v>0</v>
      </c>
      <c r="J24" s="776"/>
      <c r="K24" s="748"/>
      <c r="L24" s="749"/>
      <c r="M24" s="749"/>
      <c r="N24" s="749"/>
      <c r="O24" s="749"/>
    </row>
    <row r="25" spans="1:15" ht="15" customHeight="1">
      <c r="A25" s="228"/>
      <c r="B25" s="770"/>
      <c r="C25" s="777" t="s">
        <v>238</v>
      </c>
      <c r="D25" s="778"/>
      <c r="E25" s="779" t="str">
        <f>IF(F9&lt;=90,"９０人以下","９１人以上")</f>
        <v>９０人以下</v>
      </c>
      <c r="F25" s="780"/>
      <c r="G25" s="780"/>
      <c r="H25" s="781"/>
      <c r="I25" s="729">
        <f>IF(F9&lt;=90,1,0)</f>
        <v>1</v>
      </c>
      <c r="J25" s="730"/>
      <c r="K25" s="748"/>
      <c r="L25" s="749"/>
      <c r="M25" s="749"/>
      <c r="N25" s="749"/>
      <c r="O25" s="749"/>
    </row>
    <row r="26" spans="1:15" ht="15" customHeight="1">
      <c r="A26" s="228"/>
      <c r="B26" s="770"/>
      <c r="C26" s="777" t="s">
        <v>239</v>
      </c>
      <c r="D26" s="778"/>
      <c r="E26" s="779" t="str">
        <f>I10</f>
        <v>受け入れる</v>
      </c>
      <c r="F26" s="780"/>
      <c r="G26" s="780"/>
      <c r="H26" s="781"/>
      <c r="I26" s="729">
        <f>COUNTIF(E26,"受け入れる")</f>
        <v>1</v>
      </c>
      <c r="J26" s="730"/>
      <c r="K26" s="748"/>
      <c r="L26" s="749"/>
      <c r="M26" s="749"/>
      <c r="N26" s="749"/>
      <c r="O26" s="749"/>
    </row>
    <row r="27" spans="1:15" ht="15" customHeight="1" thickBot="1">
      <c r="A27" s="228"/>
      <c r="B27" s="771"/>
      <c r="C27" s="731" t="s">
        <v>240</v>
      </c>
      <c r="D27" s="732"/>
      <c r="E27" s="733" t="s">
        <v>241</v>
      </c>
      <c r="F27" s="734"/>
      <c r="G27" s="734"/>
      <c r="H27" s="735"/>
      <c r="I27" s="736">
        <f>IF(E27="専任ではない",0,2)</f>
        <v>2</v>
      </c>
      <c r="J27" s="737"/>
      <c r="K27" s="748"/>
      <c r="L27" s="749"/>
      <c r="M27" s="749"/>
      <c r="N27" s="749"/>
      <c r="O27" s="749"/>
    </row>
    <row r="28" spans="1:15" ht="9" customHeight="1">
      <c r="A28" s="266"/>
      <c r="B28" s="738" t="s">
        <v>242</v>
      </c>
      <c r="C28" s="739"/>
      <c r="D28" s="739"/>
      <c r="E28" s="742">
        <f>I21+I24+I25+I27+I26</f>
        <v>4</v>
      </c>
      <c r="F28" s="743"/>
      <c r="G28" s="743"/>
      <c r="H28" s="743"/>
      <c r="I28" s="743"/>
      <c r="J28" s="744"/>
      <c r="K28" s="748"/>
      <c r="L28" s="749"/>
      <c r="M28" s="749"/>
      <c r="N28" s="749"/>
      <c r="O28" s="749"/>
    </row>
    <row r="29" spans="1:15" ht="9" customHeight="1" thickBot="1">
      <c r="A29" s="267"/>
      <c r="B29" s="740"/>
      <c r="C29" s="741"/>
      <c r="D29" s="741"/>
      <c r="E29" s="745"/>
      <c r="F29" s="746"/>
      <c r="G29" s="746"/>
      <c r="H29" s="746"/>
      <c r="I29" s="746"/>
      <c r="J29" s="747"/>
      <c r="K29" s="748"/>
      <c r="L29" s="749"/>
      <c r="M29" s="749"/>
      <c r="N29" s="749"/>
      <c r="O29" s="749"/>
    </row>
    <row r="30" spans="1:15" ht="30" customHeight="1">
      <c r="A30" s="267"/>
      <c r="B30" s="718" t="s">
        <v>243</v>
      </c>
      <c r="C30" s="719"/>
      <c r="D30" s="719"/>
      <c r="E30" s="719"/>
      <c r="F30" s="719"/>
      <c r="G30" s="719"/>
      <c r="H30" s="719"/>
      <c r="I30" s="719"/>
      <c r="J30" s="719"/>
      <c r="K30" s="719"/>
      <c r="L30" s="719"/>
      <c r="M30" s="719"/>
      <c r="N30" s="719"/>
      <c r="O30" s="719"/>
    </row>
    <row r="31" spans="1:15" ht="13.5" customHeight="1" thickBot="1">
      <c r="A31" s="267"/>
      <c r="B31" s="227"/>
      <c r="C31" s="227"/>
      <c r="D31" s="227"/>
      <c r="E31" s="268"/>
      <c r="F31" s="268"/>
      <c r="G31" s="268"/>
      <c r="H31" s="268"/>
      <c r="I31" s="268"/>
      <c r="J31" s="268"/>
      <c r="K31" s="268"/>
      <c r="L31" s="268"/>
      <c r="M31" s="268"/>
      <c r="N31" s="269"/>
      <c r="O31" s="269"/>
    </row>
    <row r="32" spans="1:15" ht="13.5" customHeight="1" thickBot="1">
      <c r="A32" s="267"/>
      <c r="B32" s="701" t="s">
        <v>244</v>
      </c>
      <c r="C32" s="702"/>
      <c r="D32" s="702"/>
      <c r="E32" s="702"/>
      <c r="F32" s="702"/>
      <c r="G32" s="702"/>
      <c r="H32" s="702"/>
      <c r="I32" s="702"/>
      <c r="J32" s="702"/>
      <c r="K32" s="702"/>
      <c r="L32" s="703"/>
      <c r="M32" s="720" t="s">
        <v>56</v>
      </c>
      <c r="N32" s="721"/>
      <c r="O32" s="269"/>
    </row>
    <row r="33" spans="1:15" ht="40.5" customHeight="1">
      <c r="A33" s="267"/>
      <c r="B33" s="722" t="s">
        <v>245</v>
      </c>
      <c r="C33" s="723"/>
      <c r="D33" s="270"/>
      <c r="E33" s="724" t="s">
        <v>246</v>
      </c>
      <c r="F33" s="725"/>
      <c r="G33" s="725"/>
      <c r="H33" s="725"/>
      <c r="I33" s="725"/>
      <c r="J33" s="725"/>
      <c r="K33" s="725"/>
      <c r="L33" s="726"/>
      <c r="M33" s="727" t="s">
        <v>94</v>
      </c>
      <c r="N33" s="728"/>
      <c r="O33" s="269"/>
    </row>
    <row r="34" spans="1:15" ht="26.25" customHeight="1" thickBot="1">
      <c r="A34" s="267"/>
      <c r="B34" s="711" t="s">
        <v>247</v>
      </c>
      <c r="C34" s="712"/>
      <c r="D34" s="271"/>
      <c r="E34" s="713" t="s">
        <v>248</v>
      </c>
      <c r="F34" s="714"/>
      <c r="G34" s="714"/>
      <c r="H34" s="714"/>
      <c r="I34" s="714"/>
      <c r="J34" s="714"/>
      <c r="K34" s="714"/>
      <c r="L34" s="715"/>
      <c r="M34" s="699" t="str">
        <f>IF(D33&gt;=G21,"ＯＫ","職員数不足")</f>
        <v>ＯＫ</v>
      </c>
      <c r="N34" s="700"/>
      <c r="O34" s="269"/>
    </row>
    <row r="35" spans="1:15" ht="22.5" customHeight="1">
      <c r="A35" s="267"/>
      <c r="B35" s="711" t="s">
        <v>249</v>
      </c>
      <c r="C35" s="712"/>
      <c r="D35" s="272" t="e">
        <f>J57</f>
        <v>#DIV/0!</v>
      </c>
      <c r="E35" s="713" t="s">
        <v>250</v>
      </c>
      <c r="F35" s="714"/>
      <c r="G35" s="714"/>
      <c r="H35" s="714"/>
      <c r="I35" s="714"/>
      <c r="J35" s="714"/>
      <c r="K35" s="714"/>
      <c r="L35" s="715"/>
      <c r="M35" s="716" t="s">
        <v>251</v>
      </c>
      <c r="N35" s="717"/>
      <c r="O35" s="269"/>
    </row>
    <row r="36" spans="1:15" ht="24.75" customHeight="1" thickBot="1">
      <c r="A36" s="267"/>
      <c r="B36" s="694" t="s">
        <v>252</v>
      </c>
      <c r="C36" s="695"/>
      <c r="D36" s="273" t="e">
        <f>D33+D35</f>
        <v>#DIV/0!</v>
      </c>
      <c r="E36" s="696"/>
      <c r="F36" s="697"/>
      <c r="G36" s="697"/>
      <c r="H36" s="697"/>
      <c r="I36" s="697"/>
      <c r="J36" s="697"/>
      <c r="K36" s="697"/>
      <c r="L36" s="698"/>
      <c r="M36" s="699" t="e">
        <f>IF(E28&lt;=D36,"OK","職員数不足")</f>
        <v>#DIV/0!</v>
      </c>
      <c r="N36" s="700"/>
      <c r="O36" s="269"/>
    </row>
    <row r="37" spans="1:15" ht="12.75" customHeight="1" thickBot="1">
      <c r="A37" s="267"/>
      <c r="B37" s="227"/>
      <c r="C37" s="227"/>
      <c r="D37" s="227"/>
      <c r="E37" s="268"/>
      <c r="F37" s="268"/>
      <c r="G37" s="268"/>
      <c r="H37" s="268"/>
      <c r="I37" s="268"/>
      <c r="J37" s="268"/>
      <c r="K37" s="268"/>
      <c r="L37" s="268"/>
      <c r="M37" s="274"/>
      <c r="N37" s="269"/>
      <c r="O37" s="269"/>
    </row>
    <row r="38" spans="1:15" ht="14.25" thickBot="1">
      <c r="A38" s="267"/>
      <c r="B38" s="701" t="s">
        <v>253</v>
      </c>
      <c r="C38" s="702"/>
      <c r="D38" s="702"/>
      <c r="E38" s="702"/>
      <c r="F38" s="702"/>
      <c r="G38" s="702"/>
      <c r="H38" s="702"/>
      <c r="I38" s="702"/>
      <c r="J38" s="702"/>
      <c r="K38" s="702"/>
      <c r="L38" s="703"/>
      <c r="M38" s="268"/>
      <c r="N38" s="269"/>
      <c r="O38" s="269"/>
    </row>
    <row r="39" spans="1:15" ht="26.25" customHeight="1">
      <c r="A39" s="267"/>
      <c r="B39" s="275"/>
      <c r="C39" s="704" t="s">
        <v>13</v>
      </c>
      <c r="D39" s="705"/>
      <c r="E39" s="706" t="s">
        <v>254</v>
      </c>
      <c r="F39" s="707"/>
      <c r="G39" s="708" t="s">
        <v>255</v>
      </c>
      <c r="H39" s="709"/>
      <c r="I39" s="709"/>
      <c r="J39" s="708" t="s">
        <v>256</v>
      </c>
      <c r="K39" s="709"/>
      <c r="L39" s="710"/>
      <c r="M39" s="268"/>
      <c r="N39" s="269"/>
      <c r="O39" s="269"/>
    </row>
    <row r="40" spans="1:15" ht="11.25" customHeight="1">
      <c r="A40" s="267"/>
      <c r="B40" s="276">
        <v>1</v>
      </c>
      <c r="C40" s="676"/>
      <c r="D40" s="677"/>
      <c r="E40" s="678"/>
      <c r="F40" s="679"/>
      <c r="G40" s="680"/>
      <c r="H40" s="680"/>
      <c r="I40" s="680"/>
      <c r="J40" s="681">
        <f>E40*G40</f>
        <v>0</v>
      </c>
      <c r="K40" s="681"/>
      <c r="L40" s="682"/>
      <c r="M40" s="268"/>
      <c r="N40" s="269"/>
      <c r="O40" s="269"/>
    </row>
    <row r="41" spans="1:15" ht="11.25" customHeight="1">
      <c r="A41" s="267"/>
      <c r="B41" s="276">
        <v>2</v>
      </c>
      <c r="C41" s="676"/>
      <c r="D41" s="677"/>
      <c r="E41" s="678"/>
      <c r="F41" s="679"/>
      <c r="G41" s="680"/>
      <c r="H41" s="680"/>
      <c r="I41" s="680"/>
      <c r="J41" s="681">
        <f>E41*G41</f>
        <v>0</v>
      </c>
      <c r="K41" s="681"/>
      <c r="L41" s="682"/>
      <c r="M41" s="268"/>
      <c r="N41" s="269"/>
      <c r="O41" s="269"/>
    </row>
    <row r="42" spans="1:15" ht="11.25" customHeight="1">
      <c r="A42" s="267"/>
      <c r="B42" s="276">
        <v>3</v>
      </c>
      <c r="C42" s="676"/>
      <c r="D42" s="677"/>
      <c r="E42" s="678"/>
      <c r="F42" s="679"/>
      <c r="G42" s="680"/>
      <c r="H42" s="680"/>
      <c r="I42" s="680"/>
      <c r="J42" s="681">
        <f t="shared" ref="J42:J54" si="0">E42*G42</f>
        <v>0</v>
      </c>
      <c r="K42" s="681"/>
      <c r="L42" s="682"/>
      <c r="M42" s="268"/>
      <c r="N42" s="269"/>
      <c r="O42" s="269"/>
    </row>
    <row r="43" spans="1:15" ht="11.25" customHeight="1">
      <c r="A43" s="267"/>
      <c r="B43" s="276">
        <v>4</v>
      </c>
      <c r="C43" s="676"/>
      <c r="D43" s="677"/>
      <c r="E43" s="678"/>
      <c r="F43" s="679"/>
      <c r="G43" s="680"/>
      <c r="H43" s="680"/>
      <c r="I43" s="680"/>
      <c r="J43" s="681">
        <f t="shared" si="0"/>
        <v>0</v>
      </c>
      <c r="K43" s="681"/>
      <c r="L43" s="682"/>
      <c r="M43" s="268"/>
      <c r="N43" s="269"/>
      <c r="O43" s="269"/>
    </row>
    <row r="44" spans="1:15" ht="11.25" customHeight="1">
      <c r="A44" s="267"/>
      <c r="B44" s="276">
        <v>5</v>
      </c>
      <c r="C44" s="676"/>
      <c r="D44" s="677"/>
      <c r="E44" s="678"/>
      <c r="F44" s="679"/>
      <c r="G44" s="680"/>
      <c r="H44" s="680"/>
      <c r="I44" s="680"/>
      <c r="J44" s="681">
        <f t="shared" si="0"/>
        <v>0</v>
      </c>
      <c r="K44" s="681"/>
      <c r="L44" s="682"/>
      <c r="M44" s="277"/>
      <c r="N44" s="278"/>
      <c r="O44" s="269"/>
    </row>
    <row r="45" spans="1:15" ht="11.25" customHeight="1">
      <c r="A45" s="267"/>
      <c r="B45" s="276">
        <v>6</v>
      </c>
      <c r="C45" s="676"/>
      <c r="D45" s="677"/>
      <c r="E45" s="678"/>
      <c r="F45" s="679"/>
      <c r="G45" s="680"/>
      <c r="H45" s="680"/>
      <c r="I45" s="680"/>
      <c r="J45" s="681">
        <f t="shared" si="0"/>
        <v>0</v>
      </c>
      <c r="K45" s="681"/>
      <c r="L45" s="682"/>
      <c r="M45" s="277"/>
      <c r="N45" s="278"/>
      <c r="O45" s="269"/>
    </row>
    <row r="46" spans="1:15" ht="11.25" customHeight="1">
      <c r="A46" s="228"/>
      <c r="B46" s="276">
        <v>7</v>
      </c>
      <c r="C46" s="676"/>
      <c r="D46" s="677"/>
      <c r="E46" s="678"/>
      <c r="F46" s="679"/>
      <c r="G46" s="680"/>
      <c r="H46" s="680"/>
      <c r="I46" s="680"/>
      <c r="J46" s="681">
        <f t="shared" si="0"/>
        <v>0</v>
      </c>
      <c r="K46" s="681"/>
      <c r="L46" s="682"/>
      <c r="M46" s="279"/>
      <c r="N46" s="229"/>
      <c r="O46" s="229"/>
    </row>
    <row r="47" spans="1:15" ht="11.25" customHeight="1">
      <c r="A47" s="228"/>
      <c r="B47" s="276">
        <v>8</v>
      </c>
      <c r="C47" s="676"/>
      <c r="D47" s="677"/>
      <c r="E47" s="678"/>
      <c r="F47" s="679"/>
      <c r="G47" s="680"/>
      <c r="H47" s="680"/>
      <c r="I47" s="680"/>
      <c r="J47" s="681">
        <f t="shared" si="0"/>
        <v>0</v>
      </c>
      <c r="K47" s="681"/>
      <c r="L47" s="682"/>
      <c r="M47" s="279"/>
      <c r="N47" s="229"/>
      <c r="O47" s="229"/>
    </row>
    <row r="48" spans="1:15" ht="11.25" customHeight="1">
      <c r="A48" s="228"/>
      <c r="B48" s="276">
        <v>9</v>
      </c>
      <c r="C48" s="676"/>
      <c r="D48" s="677"/>
      <c r="E48" s="678"/>
      <c r="F48" s="679"/>
      <c r="G48" s="680"/>
      <c r="H48" s="680"/>
      <c r="I48" s="680"/>
      <c r="J48" s="681">
        <f t="shared" si="0"/>
        <v>0</v>
      </c>
      <c r="K48" s="681"/>
      <c r="L48" s="682"/>
      <c r="M48" s="229"/>
      <c r="N48" s="229"/>
      <c r="O48" s="229"/>
    </row>
    <row r="49" spans="1:15" ht="11.25" customHeight="1">
      <c r="A49" s="228"/>
      <c r="B49" s="276">
        <v>10</v>
      </c>
      <c r="C49" s="676"/>
      <c r="D49" s="677"/>
      <c r="E49" s="678"/>
      <c r="F49" s="679"/>
      <c r="G49" s="680"/>
      <c r="H49" s="680"/>
      <c r="I49" s="680"/>
      <c r="J49" s="691">
        <f>E49*G49</f>
        <v>0</v>
      </c>
      <c r="K49" s="692"/>
      <c r="L49" s="693"/>
      <c r="M49" s="229"/>
      <c r="N49" s="229"/>
      <c r="O49" s="229"/>
    </row>
    <row r="50" spans="1:15" ht="11.25" customHeight="1">
      <c r="A50" s="228"/>
      <c r="B50" s="276">
        <v>11</v>
      </c>
      <c r="C50" s="676"/>
      <c r="D50" s="677"/>
      <c r="E50" s="678"/>
      <c r="F50" s="679"/>
      <c r="G50" s="680"/>
      <c r="H50" s="680"/>
      <c r="I50" s="680"/>
      <c r="J50" s="681">
        <f t="shared" si="0"/>
        <v>0</v>
      </c>
      <c r="K50" s="681"/>
      <c r="L50" s="682"/>
      <c r="M50" s="229"/>
      <c r="N50" s="229"/>
      <c r="O50" s="229"/>
    </row>
    <row r="51" spans="1:15" ht="11.25" customHeight="1">
      <c r="A51" s="228"/>
      <c r="B51" s="276">
        <v>12</v>
      </c>
      <c r="C51" s="676"/>
      <c r="D51" s="677"/>
      <c r="E51" s="678"/>
      <c r="F51" s="679"/>
      <c r="G51" s="680"/>
      <c r="H51" s="680"/>
      <c r="I51" s="680"/>
      <c r="J51" s="691">
        <f>E51*G51</f>
        <v>0</v>
      </c>
      <c r="K51" s="692"/>
      <c r="L51" s="693"/>
      <c r="M51" s="229"/>
      <c r="N51" s="229"/>
      <c r="O51" s="229"/>
    </row>
    <row r="52" spans="1:15" ht="11.25" customHeight="1">
      <c r="A52" s="228"/>
      <c r="B52" s="276">
        <v>13</v>
      </c>
      <c r="C52" s="676"/>
      <c r="D52" s="677"/>
      <c r="E52" s="678"/>
      <c r="F52" s="679"/>
      <c r="G52" s="680"/>
      <c r="H52" s="680"/>
      <c r="I52" s="680"/>
      <c r="J52" s="681">
        <f>E52*G52</f>
        <v>0</v>
      </c>
      <c r="K52" s="681"/>
      <c r="L52" s="682"/>
      <c r="M52" s="229"/>
      <c r="N52" s="229"/>
      <c r="O52" s="229"/>
    </row>
    <row r="53" spans="1:15" ht="11.25" customHeight="1">
      <c r="A53" s="228"/>
      <c r="B53" s="276">
        <v>14</v>
      </c>
      <c r="C53" s="676"/>
      <c r="D53" s="677"/>
      <c r="E53" s="678"/>
      <c r="F53" s="679"/>
      <c r="G53" s="680"/>
      <c r="H53" s="680"/>
      <c r="I53" s="680"/>
      <c r="J53" s="691">
        <f>E53*G53</f>
        <v>0</v>
      </c>
      <c r="K53" s="692"/>
      <c r="L53" s="693"/>
      <c r="M53" s="229"/>
      <c r="N53" s="229"/>
      <c r="O53" s="229"/>
    </row>
    <row r="54" spans="1:15" ht="11.25" customHeight="1">
      <c r="A54" s="228"/>
      <c r="B54" s="276">
        <v>15</v>
      </c>
      <c r="C54" s="676"/>
      <c r="D54" s="677"/>
      <c r="E54" s="678"/>
      <c r="F54" s="679"/>
      <c r="G54" s="680"/>
      <c r="H54" s="680"/>
      <c r="I54" s="680"/>
      <c r="J54" s="681">
        <f t="shared" si="0"/>
        <v>0</v>
      </c>
      <c r="K54" s="681"/>
      <c r="L54" s="682"/>
      <c r="M54" s="229"/>
      <c r="N54" s="229"/>
      <c r="O54" s="229"/>
    </row>
    <row r="55" spans="1:15" ht="11.25" customHeight="1" thickBot="1">
      <c r="A55" s="228"/>
      <c r="B55" s="280">
        <v>16</v>
      </c>
      <c r="C55" s="683"/>
      <c r="D55" s="684"/>
      <c r="E55" s="685"/>
      <c r="F55" s="686"/>
      <c r="G55" s="687"/>
      <c r="H55" s="687"/>
      <c r="I55" s="687"/>
      <c r="J55" s="688">
        <f>E55*G55</f>
        <v>0</v>
      </c>
      <c r="K55" s="689"/>
      <c r="L55" s="690"/>
      <c r="M55" s="229"/>
      <c r="N55" s="229"/>
      <c r="O55" s="229"/>
    </row>
    <row r="56" spans="1:15" ht="14.25" thickTop="1">
      <c r="A56" s="228"/>
      <c r="B56" s="653" t="s">
        <v>12</v>
      </c>
      <c r="C56" s="654"/>
      <c r="D56" s="654"/>
      <c r="E56" s="654"/>
      <c r="F56" s="654"/>
      <c r="G56" s="654"/>
      <c r="H56" s="654"/>
      <c r="I56" s="655"/>
      <c r="J56" s="656">
        <f>SUM(J40:L55)</f>
        <v>0</v>
      </c>
      <c r="K56" s="656"/>
      <c r="L56" s="657"/>
      <c r="M56" s="229"/>
      <c r="N56" s="229"/>
      <c r="O56" s="229"/>
    </row>
    <row r="57" spans="1:15" ht="12" customHeight="1">
      <c r="A57" s="228"/>
      <c r="B57" s="658" t="s">
        <v>257</v>
      </c>
      <c r="C57" s="659"/>
      <c r="D57" s="660"/>
      <c r="E57" s="664"/>
      <c r="F57" s="665"/>
      <c r="G57" s="668" t="s">
        <v>258</v>
      </c>
      <c r="H57" s="659"/>
      <c r="I57" s="660"/>
      <c r="J57" s="670" t="e">
        <f>ROUND(J56/E57,1)</f>
        <v>#DIV/0!</v>
      </c>
      <c r="K57" s="671"/>
      <c r="L57" s="672"/>
      <c r="M57" s="229"/>
      <c r="N57" s="229"/>
      <c r="O57" s="229"/>
    </row>
    <row r="58" spans="1:15" ht="12" customHeight="1" thickBot="1">
      <c r="A58" s="228"/>
      <c r="B58" s="661"/>
      <c r="C58" s="662"/>
      <c r="D58" s="663"/>
      <c r="E58" s="666"/>
      <c r="F58" s="667"/>
      <c r="G58" s="669"/>
      <c r="H58" s="662"/>
      <c r="I58" s="663"/>
      <c r="J58" s="673"/>
      <c r="K58" s="674"/>
      <c r="L58" s="675"/>
      <c r="M58" s="229"/>
      <c r="N58" s="229"/>
      <c r="O58" s="281"/>
    </row>
    <row r="59" spans="1:15" ht="12" customHeight="1">
      <c r="A59" s="228"/>
      <c r="B59" s="239"/>
      <c r="C59" s="239"/>
      <c r="D59" s="239"/>
      <c r="E59" s="282" t="s">
        <v>259</v>
      </c>
      <c r="F59" s="239"/>
      <c r="G59" s="239"/>
      <c r="H59" s="239"/>
      <c r="I59" s="239"/>
      <c r="J59" s="283"/>
      <c r="K59" s="283"/>
      <c r="L59" s="283"/>
      <c r="M59" s="229"/>
      <c r="N59" s="229"/>
      <c r="O59" s="229"/>
    </row>
    <row r="60" spans="1:15" ht="13.5" customHeight="1">
      <c r="A60" s="228"/>
      <c r="B60" s="239"/>
      <c r="C60" s="239"/>
      <c r="D60" s="284" t="s">
        <v>260</v>
      </c>
      <c r="E60" s="239"/>
      <c r="F60" s="239"/>
      <c r="G60" s="239"/>
      <c r="H60" s="239"/>
      <c r="I60" s="239"/>
      <c r="J60" s="283"/>
      <c r="K60" s="283"/>
      <c r="L60" s="283"/>
      <c r="M60" s="229"/>
      <c r="N60" s="229"/>
      <c r="O60" s="229"/>
    </row>
    <row r="61" spans="1:15" ht="13.5" customHeight="1">
      <c r="A61" s="228"/>
      <c r="B61" s="239"/>
      <c r="C61" s="239"/>
      <c r="D61" s="239"/>
      <c r="E61" s="239"/>
      <c r="F61" s="239"/>
      <c r="G61" s="239"/>
      <c r="H61" s="239"/>
      <c r="I61" s="239"/>
      <c r="J61" s="283"/>
      <c r="K61" s="283"/>
      <c r="L61" s="283"/>
      <c r="M61" s="229"/>
      <c r="N61" s="229"/>
      <c r="O61" s="229"/>
    </row>
    <row r="62" spans="1:15" ht="13.5" customHeight="1">
      <c r="A62" s="228"/>
      <c r="B62" s="229"/>
      <c r="C62" s="229"/>
      <c r="D62" s="229"/>
      <c r="E62" s="229"/>
      <c r="F62" s="229"/>
      <c r="G62" s="229"/>
      <c r="H62" s="229"/>
      <c r="I62" s="229"/>
      <c r="J62" s="229"/>
      <c r="K62" s="229"/>
      <c r="L62" s="229"/>
      <c r="M62" s="229"/>
      <c r="N62" s="229"/>
      <c r="O62" s="229"/>
    </row>
  </sheetData>
  <mergeCells count="151">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I9:K9"/>
    <mergeCell ref="G17:H17"/>
    <mergeCell ref="I17:J17"/>
    <mergeCell ref="G18:H18"/>
    <mergeCell ref="I18:J18"/>
    <mergeCell ref="B10:C10"/>
    <mergeCell ref="D10:E10"/>
    <mergeCell ref="F10:H10"/>
    <mergeCell ref="I10:K10"/>
    <mergeCell ref="B12:J12"/>
    <mergeCell ref="B13:D14"/>
    <mergeCell ref="E13:F13"/>
    <mergeCell ref="G13:H14"/>
    <mergeCell ref="I13:J14"/>
    <mergeCell ref="E23:F23"/>
    <mergeCell ref="G23:H23"/>
    <mergeCell ref="B24:B27"/>
    <mergeCell ref="E24:H24"/>
    <mergeCell ref="I24:J24"/>
    <mergeCell ref="C25:D25"/>
    <mergeCell ref="E25:H25"/>
    <mergeCell ref="I25:J25"/>
    <mergeCell ref="C26:D26"/>
    <mergeCell ref="E26:H26"/>
    <mergeCell ref="I21:J23"/>
    <mergeCell ref="E22:F22"/>
    <mergeCell ref="G22:H22"/>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M36:N36"/>
    <mergeCell ref="B38:L38"/>
    <mergeCell ref="C39:D39"/>
    <mergeCell ref="E39:F39"/>
    <mergeCell ref="G39:I39"/>
    <mergeCell ref="J39:L39"/>
    <mergeCell ref="B34:C34"/>
    <mergeCell ref="E34:L34"/>
    <mergeCell ref="M34:N34"/>
    <mergeCell ref="B35:C35"/>
    <mergeCell ref="E35:L35"/>
    <mergeCell ref="M35:N35"/>
    <mergeCell ref="C40:D40"/>
    <mergeCell ref="E40:F40"/>
    <mergeCell ref="G40:I40"/>
    <mergeCell ref="J40:L40"/>
    <mergeCell ref="C41:D41"/>
    <mergeCell ref="E41:F41"/>
    <mergeCell ref="G41:I41"/>
    <mergeCell ref="J41:L41"/>
    <mergeCell ref="B36:C36"/>
    <mergeCell ref="E36:L36"/>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s>
  <pageMargins left="0.6692913385826772" right="0.19685039370078741" top="0.59055118110236227" bottom="0.19685039370078741"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zoomScaleNormal="100" zoomScaleSheetLayoutView="100" workbookViewId="0">
      <selection activeCell="D36" sqref="D36"/>
    </sheetView>
  </sheetViews>
  <sheetFormatPr defaultRowHeight="13.5"/>
  <cols>
    <col min="1" max="1" width="1.875" style="217" customWidth="1"/>
    <col min="2" max="2" width="3.625" style="217" customWidth="1"/>
    <col min="3" max="3" width="14.375" style="217" customWidth="1"/>
    <col min="4" max="4" width="7.625" style="217" customWidth="1"/>
    <col min="5" max="5" width="8.125" style="217" customWidth="1"/>
    <col min="6" max="6" width="8.25" style="217" customWidth="1"/>
    <col min="7" max="7" width="6.25" style="217" customWidth="1"/>
    <col min="8" max="8" width="5.875" style="217" customWidth="1"/>
    <col min="9" max="9" width="5.75" style="217" customWidth="1"/>
    <col min="10" max="10" width="5.625" style="217" customWidth="1"/>
    <col min="11" max="12" width="4.625" style="217" customWidth="1"/>
    <col min="13" max="14" width="5.125" style="217" customWidth="1"/>
    <col min="15" max="15" width="11.75" style="217" customWidth="1"/>
    <col min="16" max="256" width="9" style="217"/>
    <col min="257" max="257" width="1.875" style="217" customWidth="1"/>
    <col min="258" max="258" width="3.625" style="217" customWidth="1"/>
    <col min="259" max="259" width="14.375" style="217" customWidth="1"/>
    <col min="260" max="260" width="7.625" style="217" customWidth="1"/>
    <col min="261" max="261" width="8.125" style="217" customWidth="1"/>
    <col min="262" max="262" width="8.25" style="217" customWidth="1"/>
    <col min="263" max="263" width="6.25" style="217" customWidth="1"/>
    <col min="264" max="264" width="5.875" style="217" customWidth="1"/>
    <col min="265" max="265" width="5.75" style="217" customWidth="1"/>
    <col min="266" max="266" width="5.625" style="217" customWidth="1"/>
    <col min="267" max="268" width="4.625" style="217" customWidth="1"/>
    <col min="269" max="270" width="5.125" style="217" customWidth="1"/>
    <col min="271" max="271" width="11.75" style="217" customWidth="1"/>
    <col min="272" max="512" width="9" style="217"/>
    <col min="513" max="513" width="1.875" style="217" customWidth="1"/>
    <col min="514" max="514" width="3.625" style="217" customWidth="1"/>
    <col min="515" max="515" width="14.375" style="217" customWidth="1"/>
    <col min="516" max="516" width="7.625" style="217" customWidth="1"/>
    <col min="517" max="517" width="8.125" style="217" customWidth="1"/>
    <col min="518" max="518" width="8.25" style="217" customWidth="1"/>
    <col min="519" max="519" width="6.25" style="217" customWidth="1"/>
    <col min="520" max="520" width="5.875" style="217" customWidth="1"/>
    <col min="521" max="521" width="5.75" style="217" customWidth="1"/>
    <col min="522" max="522" width="5.625" style="217" customWidth="1"/>
    <col min="523" max="524" width="4.625" style="217" customWidth="1"/>
    <col min="525" max="526" width="5.125" style="217" customWidth="1"/>
    <col min="527" max="527" width="11.75" style="217" customWidth="1"/>
    <col min="528" max="768" width="9" style="217"/>
    <col min="769" max="769" width="1.875" style="217" customWidth="1"/>
    <col min="770" max="770" width="3.625" style="217" customWidth="1"/>
    <col min="771" max="771" width="14.375" style="217" customWidth="1"/>
    <col min="772" max="772" width="7.625" style="217" customWidth="1"/>
    <col min="773" max="773" width="8.125" style="217" customWidth="1"/>
    <col min="774" max="774" width="8.25" style="217" customWidth="1"/>
    <col min="775" max="775" width="6.25" style="217" customWidth="1"/>
    <col min="776" max="776" width="5.875" style="217" customWidth="1"/>
    <col min="777" max="777" width="5.75" style="217" customWidth="1"/>
    <col min="778" max="778" width="5.625" style="217" customWidth="1"/>
    <col min="779" max="780" width="4.625" style="217" customWidth="1"/>
    <col min="781" max="782" width="5.125" style="217" customWidth="1"/>
    <col min="783" max="783" width="11.75" style="217" customWidth="1"/>
    <col min="784" max="1024" width="9" style="217"/>
    <col min="1025" max="1025" width="1.875" style="217" customWidth="1"/>
    <col min="1026" max="1026" width="3.625" style="217" customWidth="1"/>
    <col min="1027" max="1027" width="14.375" style="217" customWidth="1"/>
    <col min="1028" max="1028" width="7.625" style="217" customWidth="1"/>
    <col min="1029" max="1029" width="8.125" style="217" customWidth="1"/>
    <col min="1030" max="1030" width="8.25" style="217" customWidth="1"/>
    <col min="1031" max="1031" width="6.25" style="217" customWidth="1"/>
    <col min="1032" max="1032" width="5.875" style="217" customWidth="1"/>
    <col min="1033" max="1033" width="5.75" style="217" customWidth="1"/>
    <col min="1034" max="1034" width="5.625" style="217" customWidth="1"/>
    <col min="1035" max="1036" width="4.625" style="217" customWidth="1"/>
    <col min="1037" max="1038" width="5.125" style="217" customWidth="1"/>
    <col min="1039" max="1039" width="11.75" style="217" customWidth="1"/>
    <col min="1040" max="1280" width="9" style="217"/>
    <col min="1281" max="1281" width="1.875" style="217" customWidth="1"/>
    <col min="1282" max="1282" width="3.625" style="217" customWidth="1"/>
    <col min="1283" max="1283" width="14.375" style="217" customWidth="1"/>
    <col min="1284" max="1284" width="7.625" style="217" customWidth="1"/>
    <col min="1285" max="1285" width="8.125" style="217" customWidth="1"/>
    <col min="1286" max="1286" width="8.25" style="217" customWidth="1"/>
    <col min="1287" max="1287" width="6.25" style="217" customWidth="1"/>
    <col min="1288" max="1288" width="5.875" style="217" customWidth="1"/>
    <col min="1289" max="1289" width="5.75" style="217" customWidth="1"/>
    <col min="1290" max="1290" width="5.625" style="217" customWidth="1"/>
    <col min="1291" max="1292" width="4.625" style="217" customWidth="1"/>
    <col min="1293" max="1294" width="5.125" style="217" customWidth="1"/>
    <col min="1295" max="1295" width="11.75" style="217" customWidth="1"/>
    <col min="1296" max="1536" width="9" style="217"/>
    <col min="1537" max="1537" width="1.875" style="217" customWidth="1"/>
    <col min="1538" max="1538" width="3.625" style="217" customWidth="1"/>
    <col min="1539" max="1539" width="14.375" style="217" customWidth="1"/>
    <col min="1540" max="1540" width="7.625" style="217" customWidth="1"/>
    <col min="1541" max="1541" width="8.125" style="217" customWidth="1"/>
    <col min="1542" max="1542" width="8.25" style="217" customWidth="1"/>
    <col min="1543" max="1543" width="6.25" style="217" customWidth="1"/>
    <col min="1544" max="1544" width="5.875" style="217" customWidth="1"/>
    <col min="1545" max="1545" width="5.75" style="217" customWidth="1"/>
    <col min="1546" max="1546" width="5.625" style="217" customWidth="1"/>
    <col min="1547" max="1548" width="4.625" style="217" customWidth="1"/>
    <col min="1549" max="1550" width="5.125" style="217" customWidth="1"/>
    <col min="1551" max="1551" width="11.75" style="217" customWidth="1"/>
    <col min="1552" max="1792" width="9" style="217"/>
    <col min="1793" max="1793" width="1.875" style="217" customWidth="1"/>
    <col min="1794" max="1794" width="3.625" style="217" customWidth="1"/>
    <col min="1795" max="1795" width="14.375" style="217" customWidth="1"/>
    <col min="1796" max="1796" width="7.625" style="217" customWidth="1"/>
    <col min="1797" max="1797" width="8.125" style="217" customWidth="1"/>
    <col min="1798" max="1798" width="8.25" style="217" customWidth="1"/>
    <col min="1799" max="1799" width="6.25" style="217" customWidth="1"/>
    <col min="1800" max="1800" width="5.875" style="217" customWidth="1"/>
    <col min="1801" max="1801" width="5.75" style="217" customWidth="1"/>
    <col min="1802" max="1802" width="5.625" style="217" customWidth="1"/>
    <col min="1803" max="1804" width="4.625" style="217" customWidth="1"/>
    <col min="1805" max="1806" width="5.125" style="217" customWidth="1"/>
    <col min="1807" max="1807" width="11.75" style="217" customWidth="1"/>
    <col min="1808" max="2048" width="9" style="217"/>
    <col min="2049" max="2049" width="1.875" style="217" customWidth="1"/>
    <col min="2050" max="2050" width="3.625" style="217" customWidth="1"/>
    <col min="2051" max="2051" width="14.375" style="217" customWidth="1"/>
    <col min="2052" max="2052" width="7.625" style="217" customWidth="1"/>
    <col min="2053" max="2053" width="8.125" style="217" customWidth="1"/>
    <col min="2054" max="2054" width="8.25" style="217" customWidth="1"/>
    <col min="2055" max="2055" width="6.25" style="217" customWidth="1"/>
    <col min="2056" max="2056" width="5.875" style="217" customWidth="1"/>
    <col min="2057" max="2057" width="5.75" style="217" customWidth="1"/>
    <col min="2058" max="2058" width="5.625" style="217" customWidth="1"/>
    <col min="2059" max="2060" width="4.625" style="217" customWidth="1"/>
    <col min="2061" max="2062" width="5.125" style="217" customWidth="1"/>
    <col min="2063" max="2063" width="11.75" style="217" customWidth="1"/>
    <col min="2064" max="2304" width="9" style="217"/>
    <col min="2305" max="2305" width="1.875" style="217" customWidth="1"/>
    <col min="2306" max="2306" width="3.625" style="217" customWidth="1"/>
    <col min="2307" max="2307" width="14.375" style="217" customWidth="1"/>
    <col min="2308" max="2308" width="7.625" style="217" customWidth="1"/>
    <col min="2309" max="2309" width="8.125" style="217" customWidth="1"/>
    <col min="2310" max="2310" width="8.25" style="217" customWidth="1"/>
    <col min="2311" max="2311" width="6.25" style="217" customWidth="1"/>
    <col min="2312" max="2312" width="5.875" style="217" customWidth="1"/>
    <col min="2313" max="2313" width="5.75" style="217" customWidth="1"/>
    <col min="2314" max="2314" width="5.625" style="217" customWidth="1"/>
    <col min="2315" max="2316" width="4.625" style="217" customWidth="1"/>
    <col min="2317" max="2318" width="5.125" style="217" customWidth="1"/>
    <col min="2319" max="2319" width="11.75" style="217" customWidth="1"/>
    <col min="2320" max="2560" width="9" style="217"/>
    <col min="2561" max="2561" width="1.875" style="217" customWidth="1"/>
    <col min="2562" max="2562" width="3.625" style="217" customWidth="1"/>
    <col min="2563" max="2563" width="14.375" style="217" customWidth="1"/>
    <col min="2564" max="2564" width="7.625" style="217" customWidth="1"/>
    <col min="2565" max="2565" width="8.125" style="217" customWidth="1"/>
    <col min="2566" max="2566" width="8.25" style="217" customWidth="1"/>
    <col min="2567" max="2567" width="6.25" style="217" customWidth="1"/>
    <col min="2568" max="2568" width="5.875" style="217" customWidth="1"/>
    <col min="2569" max="2569" width="5.75" style="217" customWidth="1"/>
    <col min="2570" max="2570" width="5.625" style="217" customWidth="1"/>
    <col min="2571" max="2572" width="4.625" style="217" customWidth="1"/>
    <col min="2573" max="2574" width="5.125" style="217" customWidth="1"/>
    <col min="2575" max="2575" width="11.75" style="217" customWidth="1"/>
    <col min="2576" max="2816" width="9" style="217"/>
    <col min="2817" max="2817" width="1.875" style="217" customWidth="1"/>
    <col min="2818" max="2818" width="3.625" style="217" customWidth="1"/>
    <col min="2819" max="2819" width="14.375" style="217" customWidth="1"/>
    <col min="2820" max="2820" width="7.625" style="217" customWidth="1"/>
    <col min="2821" max="2821" width="8.125" style="217" customWidth="1"/>
    <col min="2822" max="2822" width="8.25" style="217" customWidth="1"/>
    <col min="2823" max="2823" width="6.25" style="217" customWidth="1"/>
    <col min="2824" max="2824" width="5.875" style="217" customWidth="1"/>
    <col min="2825" max="2825" width="5.75" style="217" customWidth="1"/>
    <col min="2826" max="2826" width="5.625" style="217" customWidth="1"/>
    <col min="2827" max="2828" width="4.625" style="217" customWidth="1"/>
    <col min="2829" max="2830" width="5.125" style="217" customWidth="1"/>
    <col min="2831" max="2831" width="11.75" style="217" customWidth="1"/>
    <col min="2832" max="3072" width="9" style="217"/>
    <col min="3073" max="3073" width="1.875" style="217" customWidth="1"/>
    <col min="3074" max="3074" width="3.625" style="217" customWidth="1"/>
    <col min="3075" max="3075" width="14.375" style="217" customWidth="1"/>
    <col min="3076" max="3076" width="7.625" style="217" customWidth="1"/>
    <col min="3077" max="3077" width="8.125" style="217" customWidth="1"/>
    <col min="3078" max="3078" width="8.25" style="217" customWidth="1"/>
    <col min="3079" max="3079" width="6.25" style="217" customWidth="1"/>
    <col min="3080" max="3080" width="5.875" style="217" customWidth="1"/>
    <col min="3081" max="3081" width="5.75" style="217" customWidth="1"/>
    <col min="3082" max="3082" width="5.625" style="217" customWidth="1"/>
    <col min="3083" max="3084" width="4.625" style="217" customWidth="1"/>
    <col min="3085" max="3086" width="5.125" style="217" customWidth="1"/>
    <col min="3087" max="3087" width="11.75" style="217" customWidth="1"/>
    <col min="3088" max="3328" width="9" style="217"/>
    <col min="3329" max="3329" width="1.875" style="217" customWidth="1"/>
    <col min="3330" max="3330" width="3.625" style="217" customWidth="1"/>
    <col min="3331" max="3331" width="14.375" style="217" customWidth="1"/>
    <col min="3332" max="3332" width="7.625" style="217" customWidth="1"/>
    <col min="3333" max="3333" width="8.125" style="217" customWidth="1"/>
    <col min="3334" max="3334" width="8.25" style="217" customWidth="1"/>
    <col min="3335" max="3335" width="6.25" style="217" customWidth="1"/>
    <col min="3336" max="3336" width="5.875" style="217" customWidth="1"/>
    <col min="3337" max="3337" width="5.75" style="217" customWidth="1"/>
    <col min="3338" max="3338" width="5.625" style="217" customWidth="1"/>
    <col min="3339" max="3340" width="4.625" style="217" customWidth="1"/>
    <col min="3341" max="3342" width="5.125" style="217" customWidth="1"/>
    <col min="3343" max="3343" width="11.75" style="217" customWidth="1"/>
    <col min="3344" max="3584" width="9" style="217"/>
    <col min="3585" max="3585" width="1.875" style="217" customWidth="1"/>
    <col min="3586" max="3586" width="3.625" style="217" customWidth="1"/>
    <col min="3587" max="3587" width="14.375" style="217" customWidth="1"/>
    <col min="3588" max="3588" width="7.625" style="217" customWidth="1"/>
    <col min="3589" max="3589" width="8.125" style="217" customWidth="1"/>
    <col min="3590" max="3590" width="8.25" style="217" customWidth="1"/>
    <col min="3591" max="3591" width="6.25" style="217" customWidth="1"/>
    <col min="3592" max="3592" width="5.875" style="217" customWidth="1"/>
    <col min="3593" max="3593" width="5.75" style="217" customWidth="1"/>
    <col min="3594" max="3594" width="5.625" style="217" customWidth="1"/>
    <col min="3595" max="3596" width="4.625" style="217" customWidth="1"/>
    <col min="3597" max="3598" width="5.125" style="217" customWidth="1"/>
    <col min="3599" max="3599" width="11.75" style="217" customWidth="1"/>
    <col min="3600" max="3840" width="9" style="217"/>
    <col min="3841" max="3841" width="1.875" style="217" customWidth="1"/>
    <col min="3842" max="3842" width="3.625" style="217" customWidth="1"/>
    <col min="3843" max="3843" width="14.375" style="217" customWidth="1"/>
    <col min="3844" max="3844" width="7.625" style="217" customWidth="1"/>
    <col min="3845" max="3845" width="8.125" style="217" customWidth="1"/>
    <col min="3846" max="3846" width="8.25" style="217" customWidth="1"/>
    <col min="3847" max="3847" width="6.25" style="217" customWidth="1"/>
    <col min="3848" max="3848" width="5.875" style="217" customWidth="1"/>
    <col min="3849" max="3849" width="5.75" style="217" customWidth="1"/>
    <col min="3850" max="3850" width="5.625" style="217" customWidth="1"/>
    <col min="3851" max="3852" width="4.625" style="217" customWidth="1"/>
    <col min="3853" max="3854" width="5.125" style="217" customWidth="1"/>
    <col min="3855" max="3855" width="11.75" style="217" customWidth="1"/>
    <col min="3856" max="4096" width="9" style="217"/>
    <col min="4097" max="4097" width="1.875" style="217" customWidth="1"/>
    <col min="4098" max="4098" width="3.625" style="217" customWidth="1"/>
    <col min="4099" max="4099" width="14.375" style="217" customWidth="1"/>
    <col min="4100" max="4100" width="7.625" style="217" customWidth="1"/>
    <col min="4101" max="4101" width="8.125" style="217" customWidth="1"/>
    <col min="4102" max="4102" width="8.25" style="217" customWidth="1"/>
    <col min="4103" max="4103" width="6.25" style="217" customWidth="1"/>
    <col min="4104" max="4104" width="5.875" style="217" customWidth="1"/>
    <col min="4105" max="4105" width="5.75" style="217" customWidth="1"/>
    <col min="4106" max="4106" width="5.625" style="217" customWidth="1"/>
    <col min="4107" max="4108" width="4.625" style="217" customWidth="1"/>
    <col min="4109" max="4110" width="5.125" style="217" customWidth="1"/>
    <col min="4111" max="4111" width="11.75" style="217" customWidth="1"/>
    <col min="4112" max="4352" width="9" style="217"/>
    <col min="4353" max="4353" width="1.875" style="217" customWidth="1"/>
    <col min="4354" max="4354" width="3.625" style="217" customWidth="1"/>
    <col min="4355" max="4355" width="14.375" style="217" customWidth="1"/>
    <col min="4356" max="4356" width="7.625" style="217" customWidth="1"/>
    <col min="4357" max="4357" width="8.125" style="217" customWidth="1"/>
    <col min="4358" max="4358" width="8.25" style="217" customWidth="1"/>
    <col min="4359" max="4359" width="6.25" style="217" customWidth="1"/>
    <col min="4360" max="4360" width="5.875" style="217" customWidth="1"/>
    <col min="4361" max="4361" width="5.75" style="217" customWidth="1"/>
    <col min="4362" max="4362" width="5.625" style="217" customWidth="1"/>
    <col min="4363" max="4364" width="4.625" style="217" customWidth="1"/>
    <col min="4365" max="4366" width="5.125" style="217" customWidth="1"/>
    <col min="4367" max="4367" width="11.75" style="217" customWidth="1"/>
    <col min="4368" max="4608" width="9" style="217"/>
    <col min="4609" max="4609" width="1.875" style="217" customWidth="1"/>
    <col min="4610" max="4610" width="3.625" style="217" customWidth="1"/>
    <col min="4611" max="4611" width="14.375" style="217" customWidth="1"/>
    <col min="4612" max="4612" width="7.625" style="217" customWidth="1"/>
    <col min="4613" max="4613" width="8.125" style="217" customWidth="1"/>
    <col min="4614" max="4614" width="8.25" style="217" customWidth="1"/>
    <col min="4615" max="4615" width="6.25" style="217" customWidth="1"/>
    <col min="4616" max="4616" width="5.875" style="217" customWidth="1"/>
    <col min="4617" max="4617" width="5.75" style="217" customWidth="1"/>
    <col min="4618" max="4618" width="5.625" style="217" customWidth="1"/>
    <col min="4619" max="4620" width="4.625" style="217" customWidth="1"/>
    <col min="4621" max="4622" width="5.125" style="217" customWidth="1"/>
    <col min="4623" max="4623" width="11.75" style="217" customWidth="1"/>
    <col min="4624" max="4864" width="9" style="217"/>
    <col min="4865" max="4865" width="1.875" style="217" customWidth="1"/>
    <col min="4866" max="4866" width="3.625" style="217" customWidth="1"/>
    <col min="4867" max="4867" width="14.375" style="217" customWidth="1"/>
    <col min="4868" max="4868" width="7.625" style="217" customWidth="1"/>
    <col min="4869" max="4869" width="8.125" style="217" customWidth="1"/>
    <col min="4870" max="4870" width="8.25" style="217" customWidth="1"/>
    <col min="4871" max="4871" width="6.25" style="217" customWidth="1"/>
    <col min="4872" max="4872" width="5.875" style="217" customWidth="1"/>
    <col min="4873" max="4873" width="5.75" style="217" customWidth="1"/>
    <col min="4874" max="4874" width="5.625" style="217" customWidth="1"/>
    <col min="4875" max="4876" width="4.625" style="217" customWidth="1"/>
    <col min="4877" max="4878" width="5.125" style="217" customWidth="1"/>
    <col min="4879" max="4879" width="11.75" style="217" customWidth="1"/>
    <col min="4880" max="5120" width="9" style="217"/>
    <col min="5121" max="5121" width="1.875" style="217" customWidth="1"/>
    <col min="5122" max="5122" width="3.625" style="217" customWidth="1"/>
    <col min="5123" max="5123" width="14.375" style="217" customWidth="1"/>
    <col min="5124" max="5124" width="7.625" style="217" customWidth="1"/>
    <col min="5125" max="5125" width="8.125" style="217" customWidth="1"/>
    <col min="5126" max="5126" width="8.25" style="217" customWidth="1"/>
    <col min="5127" max="5127" width="6.25" style="217" customWidth="1"/>
    <col min="5128" max="5128" width="5.875" style="217" customWidth="1"/>
    <col min="5129" max="5129" width="5.75" style="217" customWidth="1"/>
    <col min="5130" max="5130" width="5.625" style="217" customWidth="1"/>
    <col min="5131" max="5132" width="4.625" style="217" customWidth="1"/>
    <col min="5133" max="5134" width="5.125" style="217" customWidth="1"/>
    <col min="5135" max="5135" width="11.75" style="217" customWidth="1"/>
    <col min="5136" max="5376" width="9" style="217"/>
    <col min="5377" max="5377" width="1.875" style="217" customWidth="1"/>
    <col min="5378" max="5378" width="3.625" style="217" customWidth="1"/>
    <col min="5379" max="5379" width="14.375" style="217" customWidth="1"/>
    <col min="5380" max="5380" width="7.625" style="217" customWidth="1"/>
    <col min="5381" max="5381" width="8.125" style="217" customWidth="1"/>
    <col min="5382" max="5382" width="8.25" style="217" customWidth="1"/>
    <col min="5383" max="5383" width="6.25" style="217" customWidth="1"/>
    <col min="5384" max="5384" width="5.875" style="217" customWidth="1"/>
    <col min="5385" max="5385" width="5.75" style="217" customWidth="1"/>
    <col min="5386" max="5386" width="5.625" style="217" customWidth="1"/>
    <col min="5387" max="5388" width="4.625" style="217" customWidth="1"/>
    <col min="5389" max="5390" width="5.125" style="217" customWidth="1"/>
    <col min="5391" max="5391" width="11.75" style="217" customWidth="1"/>
    <col min="5392" max="5632" width="9" style="217"/>
    <col min="5633" max="5633" width="1.875" style="217" customWidth="1"/>
    <col min="5634" max="5634" width="3.625" style="217" customWidth="1"/>
    <col min="5635" max="5635" width="14.375" style="217" customWidth="1"/>
    <col min="5636" max="5636" width="7.625" style="217" customWidth="1"/>
    <col min="5637" max="5637" width="8.125" style="217" customWidth="1"/>
    <col min="5638" max="5638" width="8.25" style="217" customWidth="1"/>
    <col min="5639" max="5639" width="6.25" style="217" customWidth="1"/>
    <col min="5640" max="5640" width="5.875" style="217" customWidth="1"/>
    <col min="5641" max="5641" width="5.75" style="217" customWidth="1"/>
    <col min="5642" max="5642" width="5.625" style="217" customWidth="1"/>
    <col min="5643" max="5644" width="4.625" style="217" customWidth="1"/>
    <col min="5645" max="5646" width="5.125" style="217" customWidth="1"/>
    <col min="5647" max="5647" width="11.75" style="217" customWidth="1"/>
    <col min="5648" max="5888" width="9" style="217"/>
    <col min="5889" max="5889" width="1.875" style="217" customWidth="1"/>
    <col min="5890" max="5890" width="3.625" style="217" customWidth="1"/>
    <col min="5891" max="5891" width="14.375" style="217" customWidth="1"/>
    <col min="5892" max="5892" width="7.625" style="217" customWidth="1"/>
    <col min="5893" max="5893" width="8.125" style="217" customWidth="1"/>
    <col min="5894" max="5894" width="8.25" style="217" customWidth="1"/>
    <col min="5895" max="5895" width="6.25" style="217" customWidth="1"/>
    <col min="5896" max="5896" width="5.875" style="217" customWidth="1"/>
    <col min="5897" max="5897" width="5.75" style="217" customWidth="1"/>
    <col min="5898" max="5898" width="5.625" style="217" customWidth="1"/>
    <col min="5899" max="5900" width="4.625" style="217" customWidth="1"/>
    <col min="5901" max="5902" width="5.125" style="217" customWidth="1"/>
    <col min="5903" max="5903" width="11.75" style="217" customWidth="1"/>
    <col min="5904" max="6144" width="9" style="217"/>
    <col min="6145" max="6145" width="1.875" style="217" customWidth="1"/>
    <col min="6146" max="6146" width="3.625" style="217" customWidth="1"/>
    <col min="6147" max="6147" width="14.375" style="217" customWidth="1"/>
    <col min="6148" max="6148" width="7.625" style="217" customWidth="1"/>
    <col min="6149" max="6149" width="8.125" style="217" customWidth="1"/>
    <col min="6150" max="6150" width="8.25" style="217" customWidth="1"/>
    <col min="6151" max="6151" width="6.25" style="217" customWidth="1"/>
    <col min="6152" max="6152" width="5.875" style="217" customWidth="1"/>
    <col min="6153" max="6153" width="5.75" style="217" customWidth="1"/>
    <col min="6154" max="6154" width="5.625" style="217" customWidth="1"/>
    <col min="6155" max="6156" width="4.625" style="217" customWidth="1"/>
    <col min="6157" max="6158" width="5.125" style="217" customWidth="1"/>
    <col min="6159" max="6159" width="11.75" style="217" customWidth="1"/>
    <col min="6160" max="6400" width="9" style="217"/>
    <col min="6401" max="6401" width="1.875" style="217" customWidth="1"/>
    <col min="6402" max="6402" width="3.625" style="217" customWidth="1"/>
    <col min="6403" max="6403" width="14.375" style="217" customWidth="1"/>
    <col min="6404" max="6404" width="7.625" style="217" customWidth="1"/>
    <col min="6405" max="6405" width="8.125" style="217" customWidth="1"/>
    <col min="6406" max="6406" width="8.25" style="217" customWidth="1"/>
    <col min="6407" max="6407" width="6.25" style="217" customWidth="1"/>
    <col min="6408" max="6408" width="5.875" style="217" customWidth="1"/>
    <col min="6409" max="6409" width="5.75" style="217" customWidth="1"/>
    <col min="6410" max="6410" width="5.625" style="217" customWidth="1"/>
    <col min="6411" max="6412" width="4.625" style="217" customWidth="1"/>
    <col min="6413" max="6414" width="5.125" style="217" customWidth="1"/>
    <col min="6415" max="6415" width="11.75" style="217" customWidth="1"/>
    <col min="6416" max="6656" width="9" style="217"/>
    <col min="6657" max="6657" width="1.875" style="217" customWidth="1"/>
    <col min="6658" max="6658" width="3.625" style="217" customWidth="1"/>
    <col min="6659" max="6659" width="14.375" style="217" customWidth="1"/>
    <col min="6660" max="6660" width="7.625" style="217" customWidth="1"/>
    <col min="6661" max="6661" width="8.125" style="217" customWidth="1"/>
    <col min="6662" max="6662" width="8.25" style="217" customWidth="1"/>
    <col min="6663" max="6663" width="6.25" style="217" customWidth="1"/>
    <col min="6664" max="6664" width="5.875" style="217" customWidth="1"/>
    <col min="6665" max="6665" width="5.75" style="217" customWidth="1"/>
    <col min="6666" max="6666" width="5.625" style="217" customWidth="1"/>
    <col min="6667" max="6668" width="4.625" style="217" customWidth="1"/>
    <col min="6669" max="6670" width="5.125" style="217" customWidth="1"/>
    <col min="6671" max="6671" width="11.75" style="217" customWidth="1"/>
    <col min="6672" max="6912" width="9" style="217"/>
    <col min="6913" max="6913" width="1.875" style="217" customWidth="1"/>
    <col min="6914" max="6914" width="3.625" style="217" customWidth="1"/>
    <col min="6915" max="6915" width="14.375" style="217" customWidth="1"/>
    <col min="6916" max="6916" width="7.625" style="217" customWidth="1"/>
    <col min="6917" max="6917" width="8.125" style="217" customWidth="1"/>
    <col min="6918" max="6918" width="8.25" style="217" customWidth="1"/>
    <col min="6919" max="6919" width="6.25" style="217" customWidth="1"/>
    <col min="6920" max="6920" width="5.875" style="217" customWidth="1"/>
    <col min="6921" max="6921" width="5.75" style="217" customWidth="1"/>
    <col min="6922" max="6922" width="5.625" style="217" customWidth="1"/>
    <col min="6923" max="6924" width="4.625" style="217" customWidth="1"/>
    <col min="6925" max="6926" width="5.125" style="217" customWidth="1"/>
    <col min="6927" max="6927" width="11.75" style="217" customWidth="1"/>
    <col min="6928" max="7168" width="9" style="217"/>
    <col min="7169" max="7169" width="1.875" style="217" customWidth="1"/>
    <col min="7170" max="7170" width="3.625" style="217" customWidth="1"/>
    <col min="7171" max="7171" width="14.375" style="217" customWidth="1"/>
    <col min="7172" max="7172" width="7.625" style="217" customWidth="1"/>
    <col min="7173" max="7173" width="8.125" style="217" customWidth="1"/>
    <col min="7174" max="7174" width="8.25" style="217" customWidth="1"/>
    <col min="7175" max="7175" width="6.25" style="217" customWidth="1"/>
    <col min="7176" max="7176" width="5.875" style="217" customWidth="1"/>
    <col min="7177" max="7177" width="5.75" style="217" customWidth="1"/>
    <col min="7178" max="7178" width="5.625" style="217" customWidth="1"/>
    <col min="7179" max="7180" width="4.625" style="217" customWidth="1"/>
    <col min="7181" max="7182" width="5.125" style="217" customWidth="1"/>
    <col min="7183" max="7183" width="11.75" style="217" customWidth="1"/>
    <col min="7184" max="7424" width="9" style="217"/>
    <col min="7425" max="7425" width="1.875" style="217" customWidth="1"/>
    <col min="7426" max="7426" width="3.625" style="217" customWidth="1"/>
    <col min="7427" max="7427" width="14.375" style="217" customWidth="1"/>
    <col min="7428" max="7428" width="7.625" style="217" customWidth="1"/>
    <col min="7429" max="7429" width="8.125" style="217" customWidth="1"/>
    <col min="7430" max="7430" width="8.25" style="217" customWidth="1"/>
    <col min="7431" max="7431" width="6.25" style="217" customWidth="1"/>
    <col min="7432" max="7432" width="5.875" style="217" customWidth="1"/>
    <col min="7433" max="7433" width="5.75" style="217" customWidth="1"/>
    <col min="7434" max="7434" width="5.625" style="217" customWidth="1"/>
    <col min="7435" max="7436" width="4.625" style="217" customWidth="1"/>
    <col min="7437" max="7438" width="5.125" style="217" customWidth="1"/>
    <col min="7439" max="7439" width="11.75" style="217" customWidth="1"/>
    <col min="7440" max="7680" width="9" style="217"/>
    <col min="7681" max="7681" width="1.875" style="217" customWidth="1"/>
    <col min="7682" max="7682" width="3.625" style="217" customWidth="1"/>
    <col min="7683" max="7683" width="14.375" style="217" customWidth="1"/>
    <col min="7684" max="7684" width="7.625" style="217" customWidth="1"/>
    <col min="7685" max="7685" width="8.125" style="217" customWidth="1"/>
    <col min="7686" max="7686" width="8.25" style="217" customWidth="1"/>
    <col min="7687" max="7687" width="6.25" style="217" customWidth="1"/>
    <col min="7688" max="7688" width="5.875" style="217" customWidth="1"/>
    <col min="7689" max="7689" width="5.75" style="217" customWidth="1"/>
    <col min="7690" max="7690" width="5.625" style="217" customWidth="1"/>
    <col min="7691" max="7692" width="4.625" style="217" customWidth="1"/>
    <col min="7693" max="7694" width="5.125" style="217" customWidth="1"/>
    <col min="7695" max="7695" width="11.75" style="217" customWidth="1"/>
    <col min="7696" max="7936" width="9" style="217"/>
    <col min="7937" max="7937" width="1.875" style="217" customWidth="1"/>
    <col min="7938" max="7938" width="3.625" style="217" customWidth="1"/>
    <col min="7939" max="7939" width="14.375" style="217" customWidth="1"/>
    <col min="7940" max="7940" width="7.625" style="217" customWidth="1"/>
    <col min="7941" max="7941" width="8.125" style="217" customWidth="1"/>
    <col min="7942" max="7942" width="8.25" style="217" customWidth="1"/>
    <col min="7943" max="7943" width="6.25" style="217" customWidth="1"/>
    <col min="7944" max="7944" width="5.875" style="217" customWidth="1"/>
    <col min="7945" max="7945" width="5.75" style="217" customWidth="1"/>
    <col min="7946" max="7946" width="5.625" style="217" customWidth="1"/>
    <col min="7947" max="7948" width="4.625" style="217" customWidth="1"/>
    <col min="7949" max="7950" width="5.125" style="217" customWidth="1"/>
    <col min="7951" max="7951" width="11.75" style="217" customWidth="1"/>
    <col min="7952" max="8192" width="9" style="217"/>
    <col min="8193" max="8193" width="1.875" style="217" customWidth="1"/>
    <col min="8194" max="8194" width="3.625" style="217" customWidth="1"/>
    <col min="8195" max="8195" width="14.375" style="217" customWidth="1"/>
    <col min="8196" max="8196" width="7.625" style="217" customWidth="1"/>
    <col min="8197" max="8197" width="8.125" style="217" customWidth="1"/>
    <col min="8198" max="8198" width="8.25" style="217" customWidth="1"/>
    <col min="8199" max="8199" width="6.25" style="217" customWidth="1"/>
    <col min="8200" max="8200" width="5.875" style="217" customWidth="1"/>
    <col min="8201" max="8201" width="5.75" style="217" customWidth="1"/>
    <col min="8202" max="8202" width="5.625" style="217" customWidth="1"/>
    <col min="8203" max="8204" width="4.625" style="217" customWidth="1"/>
    <col min="8205" max="8206" width="5.125" style="217" customWidth="1"/>
    <col min="8207" max="8207" width="11.75" style="217" customWidth="1"/>
    <col min="8208" max="8448" width="9" style="217"/>
    <col min="8449" max="8449" width="1.875" style="217" customWidth="1"/>
    <col min="8450" max="8450" width="3.625" style="217" customWidth="1"/>
    <col min="8451" max="8451" width="14.375" style="217" customWidth="1"/>
    <col min="8452" max="8452" width="7.625" style="217" customWidth="1"/>
    <col min="8453" max="8453" width="8.125" style="217" customWidth="1"/>
    <col min="8454" max="8454" width="8.25" style="217" customWidth="1"/>
    <col min="8455" max="8455" width="6.25" style="217" customWidth="1"/>
    <col min="8456" max="8456" width="5.875" style="217" customWidth="1"/>
    <col min="8457" max="8457" width="5.75" style="217" customWidth="1"/>
    <col min="8458" max="8458" width="5.625" style="217" customWidth="1"/>
    <col min="8459" max="8460" width="4.625" style="217" customWidth="1"/>
    <col min="8461" max="8462" width="5.125" style="217" customWidth="1"/>
    <col min="8463" max="8463" width="11.75" style="217" customWidth="1"/>
    <col min="8464" max="8704" width="9" style="217"/>
    <col min="8705" max="8705" width="1.875" style="217" customWidth="1"/>
    <col min="8706" max="8706" width="3.625" style="217" customWidth="1"/>
    <col min="8707" max="8707" width="14.375" style="217" customWidth="1"/>
    <col min="8708" max="8708" width="7.625" style="217" customWidth="1"/>
    <col min="8709" max="8709" width="8.125" style="217" customWidth="1"/>
    <col min="8710" max="8710" width="8.25" style="217" customWidth="1"/>
    <col min="8711" max="8711" width="6.25" style="217" customWidth="1"/>
    <col min="8712" max="8712" width="5.875" style="217" customWidth="1"/>
    <col min="8713" max="8713" width="5.75" style="217" customWidth="1"/>
    <col min="8714" max="8714" width="5.625" style="217" customWidth="1"/>
    <col min="8715" max="8716" width="4.625" style="217" customWidth="1"/>
    <col min="8717" max="8718" width="5.125" style="217" customWidth="1"/>
    <col min="8719" max="8719" width="11.75" style="217" customWidth="1"/>
    <col min="8720" max="8960" width="9" style="217"/>
    <col min="8961" max="8961" width="1.875" style="217" customWidth="1"/>
    <col min="8962" max="8962" width="3.625" style="217" customWidth="1"/>
    <col min="8963" max="8963" width="14.375" style="217" customWidth="1"/>
    <col min="8964" max="8964" width="7.625" style="217" customWidth="1"/>
    <col min="8965" max="8965" width="8.125" style="217" customWidth="1"/>
    <col min="8966" max="8966" width="8.25" style="217" customWidth="1"/>
    <col min="8967" max="8967" width="6.25" style="217" customWidth="1"/>
    <col min="8968" max="8968" width="5.875" style="217" customWidth="1"/>
    <col min="8969" max="8969" width="5.75" style="217" customWidth="1"/>
    <col min="8970" max="8970" width="5.625" style="217" customWidth="1"/>
    <col min="8971" max="8972" width="4.625" style="217" customWidth="1"/>
    <col min="8973" max="8974" width="5.125" style="217" customWidth="1"/>
    <col min="8975" max="8975" width="11.75" style="217" customWidth="1"/>
    <col min="8976" max="9216" width="9" style="217"/>
    <col min="9217" max="9217" width="1.875" style="217" customWidth="1"/>
    <col min="9218" max="9218" width="3.625" style="217" customWidth="1"/>
    <col min="9219" max="9219" width="14.375" style="217" customWidth="1"/>
    <col min="9220" max="9220" width="7.625" style="217" customWidth="1"/>
    <col min="9221" max="9221" width="8.125" style="217" customWidth="1"/>
    <col min="9222" max="9222" width="8.25" style="217" customWidth="1"/>
    <col min="9223" max="9223" width="6.25" style="217" customWidth="1"/>
    <col min="9224" max="9224" width="5.875" style="217" customWidth="1"/>
    <col min="9225" max="9225" width="5.75" style="217" customWidth="1"/>
    <col min="9226" max="9226" width="5.625" style="217" customWidth="1"/>
    <col min="9227" max="9228" width="4.625" style="217" customWidth="1"/>
    <col min="9229" max="9230" width="5.125" style="217" customWidth="1"/>
    <col min="9231" max="9231" width="11.75" style="217" customWidth="1"/>
    <col min="9232" max="9472" width="9" style="217"/>
    <col min="9473" max="9473" width="1.875" style="217" customWidth="1"/>
    <col min="9474" max="9474" width="3.625" style="217" customWidth="1"/>
    <col min="9475" max="9475" width="14.375" style="217" customWidth="1"/>
    <col min="9476" max="9476" width="7.625" style="217" customWidth="1"/>
    <col min="9477" max="9477" width="8.125" style="217" customWidth="1"/>
    <col min="9478" max="9478" width="8.25" style="217" customWidth="1"/>
    <col min="9479" max="9479" width="6.25" style="217" customWidth="1"/>
    <col min="9480" max="9480" width="5.875" style="217" customWidth="1"/>
    <col min="9481" max="9481" width="5.75" style="217" customWidth="1"/>
    <col min="9482" max="9482" width="5.625" style="217" customWidth="1"/>
    <col min="9483" max="9484" width="4.625" style="217" customWidth="1"/>
    <col min="9485" max="9486" width="5.125" style="217" customWidth="1"/>
    <col min="9487" max="9487" width="11.75" style="217" customWidth="1"/>
    <col min="9488" max="9728" width="9" style="217"/>
    <col min="9729" max="9729" width="1.875" style="217" customWidth="1"/>
    <col min="9730" max="9730" width="3.625" style="217" customWidth="1"/>
    <col min="9731" max="9731" width="14.375" style="217" customWidth="1"/>
    <col min="9732" max="9732" width="7.625" style="217" customWidth="1"/>
    <col min="9733" max="9733" width="8.125" style="217" customWidth="1"/>
    <col min="9734" max="9734" width="8.25" style="217" customWidth="1"/>
    <col min="9735" max="9735" width="6.25" style="217" customWidth="1"/>
    <col min="9736" max="9736" width="5.875" style="217" customWidth="1"/>
    <col min="9737" max="9737" width="5.75" style="217" customWidth="1"/>
    <col min="9738" max="9738" width="5.625" style="217" customWidth="1"/>
    <col min="9739" max="9740" width="4.625" style="217" customWidth="1"/>
    <col min="9741" max="9742" width="5.125" style="217" customWidth="1"/>
    <col min="9743" max="9743" width="11.75" style="217" customWidth="1"/>
    <col min="9744" max="9984" width="9" style="217"/>
    <col min="9985" max="9985" width="1.875" style="217" customWidth="1"/>
    <col min="9986" max="9986" width="3.625" style="217" customWidth="1"/>
    <col min="9987" max="9987" width="14.375" style="217" customWidth="1"/>
    <col min="9988" max="9988" width="7.625" style="217" customWidth="1"/>
    <col min="9989" max="9989" width="8.125" style="217" customWidth="1"/>
    <col min="9990" max="9990" width="8.25" style="217" customWidth="1"/>
    <col min="9991" max="9991" width="6.25" style="217" customWidth="1"/>
    <col min="9992" max="9992" width="5.875" style="217" customWidth="1"/>
    <col min="9993" max="9993" width="5.75" style="217" customWidth="1"/>
    <col min="9994" max="9994" width="5.625" style="217" customWidth="1"/>
    <col min="9995" max="9996" width="4.625" style="217" customWidth="1"/>
    <col min="9997" max="9998" width="5.125" style="217" customWidth="1"/>
    <col min="9999" max="9999" width="11.75" style="217" customWidth="1"/>
    <col min="10000" max="10240" width="9" style="217"/>
    <col min="10241" max="10241" width="1.875" style="217" customWidth="1"/>
    <col min="10242" max="10242" width="3.625" style="217" customWidth="1"/>
    <col min="10243" max="10243" width="14.375" style="217" customWidth="1"/>
    <col min="10244" max="10244" width="7.625" style="217" customWidth="1"/>
    <col min="10245" max="10245" width="8.125" style="217" customWidth="1"/>
    <col min="10246" max="10246" width="8.25" style="217" customWidth="1"/>
    <col min="10247" max="10247" width="6.25" style="217" customWidth="1"/>
    <col min="10248" max="10248" width="5.875" style="217" customWidth="1"/>
    <col min="10249" max="10249" width="5.75" style="217" customWidth="1"/>
    <col min="10250" max="10250" width="5.625" style="217" customWidth="1"/>
    <col min="10251" max="10252" width="4.625" style="217" customWidth="1"/>
    <col min="10253" max="10254" width="5.125" style="217" customWidth="1"/>
    <col min="10255" max="10255" width="11.75" style="217" customWidth="1"/>
    <col min="10256" max="10496" width="9" style="217"/>
    <col min="10497" max="10497" width="1.875" style="217" customWidth="1"/>
    <col min="10498" max="10498" width="3.625" style="217" customWidth="1"/>
    <col min="10499" max="10499" width="14.375" style="217" customWidth="1"/>
    <col min="10500" max="10500" width="7.625" style="217" customWidth="1"/>
    <col min="10501" max="10501" width="8.125" style="217" customWidth="1"/>
    <col min="10502" max="10502" width="8.25" style="217" customWidth="1"/>
    <col min="10503" max="10503" width="6.25" style="217" customWidth="1"/>
    <col min="10504" max="10504" width="5.875" style="217" customWidth="1"/>
    <col min="10505" max="10505" width="5.75" style="217" customWidth="1"/>
    <col min="10506" max="10506" width="5.625" style="217" customWidth="1"/>
    <col min="10507" max="10508" width="4.625" style="217" customWidth="1"/>
    <col min="10509" max="10510" width="5.125" style="217" customWidth="1"/>
    <col min="10511" max="10511" width="11.75" style="217" customWidth="1"/>
    <col min="10512" max="10752" width="9" style="217"/>
    <col min="10753" max="10753" width="1.875" style="217" customWidth="1"/>
    <col min="10754" max="10754" width="3.625" style="217" customWidth="1"/>
    <col min="10755" max="10755" width="14.375" style="217" customWidth="1"/>
    <col min="10756" max="10756" width="7.625" style="217" customWidth="1"/>
    <col min="10757" max="10757" width="8.125" style="217" customWidth="1"/>
    <col min="10758" max="10758" width="8.25" style="217" customWidth="1"/>
    <col min="10759" max="10759" width="6.25" style="217" customWidth="1"/>
    <col min="10760" max="10760" width="5.875" style="217" customWidth="1"/>
    <col min="10761" max="10761" width="5.75" style="217" customWidth="1"/>
    <col min="10762" max="10762" width="5.625" style="217" customWidth="1"/>
    <col min="10763" max="10764" width="4.625" style="217" customWidth="1"/>
    <col min="10765" max="10766" width="5.125" style="217" customWidth="1"/>
    <col min="10767" max="10767" width="11.75" style="217" customWidth="1"/>
    <col min="10768" max="11008" width="9" style="217"/>
    <col min="11009" max="11009" width="1.875" style="217" customWidth="1"/>
    <col min="11010" max="11010" width="3.625" style="217" customWidth="1"/>
    <col min="11011" max="11011" width="14.375" style="217" customWidth="1"/>
    <col min="11012" max="11012" width="7.625" style="217" customWidth="1"/>
    <col min="11013" max="11013" width="8.125" style="217" customWidth="1"/>
    <col min="11014" max="11014" width="8.25" style="217" customWidth="1"/>
    <col min="11015" max="11015" width="6.25" style="217" customWidth="1"/>
    <col min="11016" max="11016" width="5.875" style="217" customWidth="1"/>
    <col min="11017" max="11017" width="5.75" style="217" customWidth="1"/>
    <col min="11018" max="11018" width="5.625" style="217" customWidth="1"/>
    <col min="11019" max="11020" width="4.625" style="217" customWidth="1"/>
    <col min="11021" max="11022" width="5.125" style="217" customWidth="1"/>
    <col min="11023" max="11023" width="11.75" style="217" customWidth="1"/>
    <col min="11024" max="11264" width="9" style="217"/>
    <col min="11265" max="11265" width="1.875" style="217" customWidth="1"/>
    <col min="11266" max="11266" width="3.625" style="217" customWidth="1"/>
    <col min="11267" max="11267" width="14.375" style="217" customWidth="1"/>
    <col min="11268" max="11268" width="7.625" style="217" customWidth="1"/>
    <col min="11269" max="11269" width="8.125" style="217" customWidth="1"/>
    <col min="11270" max="11270" width="8.25" style="217" customWidth="1"/>
    <col min="11271" max="11271" width="6.25" style="217" customWidth="1"/>
    <col min="11272" max="11272" width="5.875" style="217" customWidth="1"/>
    <col min="11273" max="11273" width="5.75" style="217" customWidth="1"/>
    <col min="11274" max="11274" width="5.625" style="217" customWidth="1"/>
    <col min="11275" max="11276" width="4.625" style="217" customWidth="1"/>
    <col min="11277" max="11278" width="5.125" style="217" customWidth="1"/>
    <col min="11279" max="11279" width="11.75" style="217" customWidth="1"/>
    <col min="11280" max="11520" width="9" style="217"/>
    <col min="11521" max="11521" width="1.875" style="217" customWidth="1"/>
    <col min="11522" max="11522" width="3.625" style="217" customWidth="1"/>
    <col min="11523" max="11523" width="14.375" style="217" customWidth="1"/>
    <col min="11524" max="11524" width="7.625" style="217" customWidth="1"/>
    <col min="11525" max="11525" width="8.125" style="217" customWidth="1"/>
    <col min="11526" max="11526" width="8.25" style="217" customWidth="1"/>
    <col min="11527" max="11527" width="6.25" style="217" customWidth="1"/>
    <col min="11528" max="11528" width="5.875" style="217" customWidth="1"/>
    <col min="11529" max="11529" width="5.75" style="217" customWidth="1"/>
    <col min="11530" max="11530" width="5.625" style="217" customWidth="1"/>
    <col min="11531" max="11532" width="4.625" style="217" customWidth="1"/>
    <col min="11533" max="11534" width="5.125" style="217" customWidth="1"/>
    <col min="11535" max="11535" width="11.75" style="217" customWidth="1"/>
    <col min="11536" max="11776" width="9" style="217"/>
    <col min="11777" max="11777" width="1.875" style="217" customWidth="1"/>
    <col min="11778" max="11778" width="3.625" style="217" customWidth="1"/>
    <col min="11779" max="11779" width="14.375" style="217" customWidth="1"/>
    <col min="11780" max="11780" width="7.625" style="217" customWidth="1"/>
    <col min="11781" max="11781" width="8.125" style="217" customWidth="1"/>
    <col min="11782" max="11782" width="8.25" style="217" customWidth="1"/>
    <col min="11783" max="11783" width="6.25" style="217" customWidth="1"/>
    <col min="11784" max="11784" width="5.875" style="217" customWidth="1"/>
    <col min="11785" max="11785" width="5.75" style="217" customWidth="1"/>
    <col min="11786" max="11786" width="5.625" style="217" customWidth="1"/>
    <col min="11787" max="11788" width="4.625" style="217" customWidth="1"/>
    <col min="11789" max="11790" width="5.125" style="217" customWidth="1"/>
    <col min="11791" max="11791" width="11.75" style="217" customWidth="1"/>
    <col min="11792" max="12032" width="9" style="217"/>
    <col min="12033" max="12033" width="1.875" style="217" customWidth="1"/>
    <col min="12034" max="12034" width="3.625" style="217" customWidth="1"/>
    <col min="12035" max="12035" width="14.375" style="217" customWidth="1"/>
    <col min="12036" max="12036" width="7.625" style="217" customWidth="1"/>
    <col min="12037" max="12037" width="8.125" style="217" customWidth="1"/>
    <col min="12038" max="12038" width="8.25" style="217" customWidth="1"/>
    <col min="12039" max="12039" width="6.25" style="217" customWidth="1"/>
    <col min="12040" max="12040" width="5.875" style="217" customWidth="1"/>
    <col min="12041" max="12041" width="5.75" style="217" customWidth="1"/>
    <col min="12042" max="12042" width="5.625" style="217" customWidth="1"/>
    <col min="12043" max="12044" width="4.625" style="217" customWidth="1"/>
    <col min="12045" max="12046" width="5.125" style="217" customWidth="1"/>
    <col min="12047" max="12047" width="11.75" style="217" customWidth="1"/>
    <col min="12048" max="12288" width="9" style="217"/>
    <col min="12289" max="12289" width="1.875" style="217" customWidth="1"/>
    <col min="12290" max="12290" width="3.625" style="217" customWidth="1"/>
    <col min="12291" max="12291" width="14.375" style="217" customWidth="1"/>
    <col min="12292" max="12292" width="7.625" style="217" customWidth="1"/>
    <col min="12293" max="12293" width="8.125" style="217" customWidth="1"/>
    <col min="12294" max="12294" width="8.25" style="217" customWidth="1"/>
    <col min="12295" max="12295" width="6.25" style="217" customWidth="1"/>
    <col min="12296" max="12296" width="5.875" style="217" customWidth="1"/>
    <col min="12297" max="12297" width="5.75" style="217" customWidth="1"/>
    <col min="12298" max="12298" width="5.625" style="217" customWidth="1"/>
    <col min="12299" max="12300" width="4.625" style="217" customWidth="1"/>
    <col min="12301" max="12302" width="5.125" style="217" customWidth="1"/>
    <col min="12303" max="12303" width="11.75" style="217" customWidth="1"/>
    <col min="12304" max="12544" width="9" style="217"/>
    <col min="12545" max="12545" width="1.875" style="217" customWidth="1"/>
    <col min="12546" max="12546" width="3.625" style="217" customWidth="1"/>
    <col min="12547" max="12547" width="14.375" style="217" customWidth="1"/>
    <col min="12548" max="12548" width="7.625" style="217" customWidth="1"/>
    <col min="12549" max="12549" width="8.125" style="217" customWidth="1"/>
    <col min="12550" max="12550" width="8.25" style="217" customWidth="1"/>
    <col min="12551" max="12551" width="6.25" style="217" customWidth="1"/>
    <col min="12552" max="12552" width="5.875" style="217" customWidth="1"/>
    <col min="12553" max="12553" width="5.75" style="217" customWidth="1"/>
    <col min="12554" max="12554" width="5.625" style="217" customWidth="1"/>
    <col min="12555" max="12556" width="4.625" style="217" customWidth="1"/>
    <col min="12557" max="12558" width="5.125" style="217" customWidth="1"/>
    <col min="12559" max="12559" width="11.75" style="217" customWidth="1"/>
    <col min="12560" max="12800" width="9" style="217"/>
    <col min="12801" max="12801" width="1.875" style="217" customWidth="1"/>
    <col min="12802" max="12802" width="3.625" style="217" customWidth="1"/>
    <col min="12803" max="12803" width="14.375" style="217" customWidth="1"/>
    <col min="12804" max="12804" width="7.625" style="217" customWidth="1"/>
    <col min="12805" max="12805" width="8.125" style="217" customWidth="1"/>
    <col min="12806" max="12806" width="8.25" style="217" customWidth="1"/>
    <col min="12807" max="12807" width="6.25" style="217" customWidth="1"/>
    <col min="12808" max="12808" width="5.875" style="217" customWidth="1"/>
    <col min="12809" max="12809" width="5.75" style="217" customWidth="1"/>
    <col min="12810" max="12810" width="5.625" style="217" customWidth="1"/>
    <col min="12811" max="12812" width="4.625" style="217" customWidth="1"/>
    <col min="12813" max="12814" width="5.125" style="217" customWidth="1"/>
    <col min="12815" max="12815" width="11.75" style="217" customWidth="1"/>
    <col min="12816" max="13056" width="9" style="217"/>
    <col min="13057" max="13057" width="1.875" style="217" customWidth="1"/>
    <col min="13058" max="13058" width="3.625" style="217" customWidth="1"/>
    <col min="13059" max="13059" width="14.375" style="217" customWidth="1"/>
    <col min="13060" max="13060" width="7.625" style="217" customWidth="1"/>
    <col min="13061" max="13061" width="8.125" style="217" customWidth="1"/>
    <col min="13062" max="13062" width="8.25" style="217" customWidth="1"/>
    <col min="13063" max="13063" width="6.25" style="217" customWidth="1"/>
    <col min="13064" max="13064" width="5.875" style="217" customWidth="1"/>
    <col min="13065" max="13065" width="5.75" style="217" customWidth="1"/>
    <col min="13066" max="13066" width="5.625" style="217" customWidth="1"/>
    <col min="13067" max="13068" width="4.625" style="217" customWidth="1"/>
    <col min="13069" max="13070" width="5.125" style="217" customWidth="1"/>
    <col min="13071" max="13071" width="11.75" style="217" customWidth="1"/>
    <col min="13072" max="13312" width="9" style="217"/>
    <col min="13313" max="13313" width="1.875" style="217" customWidth="1"/>
    <col min="13314" max="13314" width="3.625" style="217" customWidth="1"/>
    <col min="13315" max="13315" width="14.375" style="217" customWidth="1"/>
    <col min="13316" max="13316" width="7.625" style="217" customWidth="1"/>
    <col min="13317" max="13317" width="8.125" style="217" customWidth="1"/>
    <col min="13318" max="13318" width="8.25" style="217" customWidth="1"/>
    <col min="13319" max="13319" width="6.25" style="217" customWidth="1"/>
    <col min="13320" max="13320" width="5.875" style="217" customWidth="1"/>
    <col min="13321" max="13321" width="5.75" style="217" customWidth="1"/>
    <col min="13322" max="13322" width="5.625" style="217" customWidth="1"/>
    <col min="13323" max="13324" width="4.625" style="217" customWidth="1"/>
    <col min="13325" max="13326" width="5.125" style="217" customWidth="1"/>
    <col min="13327" max="13327" width="11.75" style="217" customWidth="1"/>
    <col min="13328" max="13568" width="9" style="217"/>
    <col min="13569" max="13569" width="1.875" style="217" customWidth="1"/>
    <col min="13570" max="13570" width="3.625" style="217" customWidth="1"/>
    <col min="13571" max="13571" width="14.375" style="217" customWidth="1"/>
    <col min="13572" max="13572" width="7.625" style="217" customWidth="1"/>
    <col min="13573" max="13573" width="8.125" style="217" customWidth="1"/>
    <col min="13574" max="13574" width="8.25" style="217" customWidth="1"/>
    <col min="13575" max="13575" width="6.25" style="217" customWidth="1"/>
    <col min="13576" max="13576" width="5.875" style="217" customWidth="1"/>
    <col min="13577" max="13577" width="5.75" style="217" customWidth="1"/>
    <col min="13578" max="13578" width="5.625" style="217" customWidth="1"/>
    <col min="13579" max="13580" width="4.625" style="217" customWidth="1"/>
    <col min="13581" max="13582" width="5.125" style="217" customWidth="1"/>
    <col min="13583" max="13583" width="11.75" style="217" customWidth="1"/>
    <col min="13584" max="13824" width="9" style="217"/>
    <col min="13825" max="13825" width="1.875" style="217" customWidth="1"/>
    <col min="13826" max="13826" width="3.625" style="217" customWidth="1"/>
    <col min="13827" max="13827" width="14.375" style="217" customWidth="1"/>
    <col min="13828" max="13828" width="7.625" style="217" customWidth="1"/>
    <col min="13829" max="13829" width="8.125" style="217" customWidth="1"/>
    <col min="13830" max="13830" width="8.25" style="217" customWidth="1"/>
    <col min="13831" max="13831" width="6.25" style="217" customWidth="1"/>
    <col min="13832" max="13832" width="5.875" style="217" customWidth="1"/>
    <col min="13833" max="13833" width="5.75" style="217" customWidth="1"/>
    <col min="13834" max="13834" width="5.625" style="217" customWidth="1"/>
    <col min="13835" max="13836" width="4.625" style="217" customWidth="1"/>
    <col min="13837" max="13838" width="5.125" style="217" customWidth="1"/>
    <col min="13839" max="13839" width="11.75" style="217" customWidth="1"/>
    <col min="13840" max="14080" width="9" style="217"/>
    <col min="14081" max="14081" width="1.875" style="217" customWidth="1"/>
    <col min="14082" max="14082" width="3.625" style="217" customWidth="1"/>
    <col min="14083" max="14083" width="14.375" style="217" customWidth="1"/>
    <col min="14084" max="14084" width="7.625" style="217" customWidth="1"/>
    <col min="14085" max="14085" width="8.125" style="217" customWidth="1"/>
    <col min="14086" max="14086" width="8.25" style="217" customWidth="1"/>
    <col min="14087" max="14087" width="6.25" style="217" customWidth="1"/>
    <col min="14088" max="14088" width="5.875" style="217" customWidth="1"/>
    <col min="14089" max="14089" width="5.75" style="217" customWidth="1"/>
    <col min="14090" max="14090" width="5.625" style="217" customWidth="1"/>
    <col min="14091" max="14092" width="4.625" style="217" customWidth="1"/>
    <col min="14093" max="14094" width="5.125" style="217" customWidth="1"/>
    <col min="14095" max="14095" width="11.75" style="217" customWidth="1"/>
    <col min="14096" max="14336" width="9" style="217"/>
    <col min="14337" max="14337" width="1.875" style="217" customWidth="1"/>
    <col min="14338" max="14338" width="3.625" style="217" customWidth="1"/>
    <col min="14339" max="14339" width="14.375" style="217" customWidth="1"/>
    <col min="14340" max="14340" width="7.625" style="217" customWidth="1"/>
    <col min="14341" max="14341" width="8.125" style="217" customWidth="1"/>
    <col min="14342" max="14342" width="8.25" style="217" customWidth="1"/>
    <col min="14343" max="14343" width="6.25" style="217" customWidth="1"/>
    <col min="14344" max="14344" width="5.875" style="217" customWidth="1"/>
    <col min="14345" max="14345" width="5.75" style="217" customWidth="1"/>
    <col min="14346" max="14346" width="5.625" style="217" customWidth="1"/>
    <col min="14347" max="14348" width="4.625" style="217" customWidth="1"/>
    <col min="14349" max="14350" width="5.125" style="217" customWidth="1"/>
    <col min="14351" max="14351" width="11.75" style="217" customWidth="1"/>
    <col min="14352" max="14592" width="9" style="217"/>
    <col min="14593" max="14593" width="1.875" style="217" customWidth="1"/>
    <col min="14594" max="14594" width="3.625" style="217" customWidth="1"/>
    <col min="14595" max="14595" width="14.375" style="217" customWidth="1"/>
    <col min="14596" max="14596" width="7.625" style="217" customWidth="1"/>
    <col min="14597" max="14597" width="8.125" style="217" customWidth="1"/>
    <col min="14598" max="14598" width="8.25" style="217" customWidth="1"/>
    <col min="14599" max="14599" width="6.25" style="217" customWidth="1"/>
    <col min="14600" max="14600" width="5.875" style="217" customWidth="1"/>
    <col min="14601" max="14601" width="5.75" style="217" customWidth="1"/>
    <col min="14602" max="14602" width="5.625" style="217" customWidth="1"/>
    <col min="14603" max="14604" width="4.625" style="217" customWidth="1"/>
    <col min="14605" max="14606" width="5.125" style="217" customWidth="1"/>
    <col min="14607" max="14607" width="11.75" style="217" customWidth="1"/>
    <col min="14608" max="14848" width="9" style="217"/>
    <col min="14849" max="14849" width="1.875" style="217" customWidth="1"/>
    <col min="14850" max="14850" width="3.625" style="217" customWidth="1"/>
    <col min="14851" max="14851" width="14.375" style="217" customWidth="1"/>
    <col min="14852" max="14852" width="7.625" style="217" customWidth="1"/>
    <col min="14853" max="14853" width="8.125" style="217" customWidth="1"/>
    <col min="14854" max="14854" width="8.25" style="217" customWidth="1"/>
    <col min="14855" max="14855" width="6.25" style="217" customWidth="1"/>
    <col min="14856" max="14856" width="5.875" style="217" customWidth="1"/>
    <col min="14857" max="14857" width="5.75" style="217" customWidth="1"/>
    <col min="14858" max="14858" width="5.625" style="217" customWidth="1"/>
    <col min="14859" max="14860" width="4.625" style="217" customWidth="1"/>
    <col min="14861" max="14862" width="5.125" style="217" customWidth="1"/>
    <col min="14863" max="14863" width="11.75" style="217" customWidth="1"/>
    <col min="14864" max="15104" width="9" style="217"/>
    <col min="15105" max="15105" width="1.875" style="217" customWidth="1"/>
    <col min="15106" max="15106" width="3.625" style="217" customWidth="1"/>
    <col min="15107" max="15107" width="14.375" style="217" customWidth="1"/>
    <col min="15108" max="15108" width="7.625" style="217" customWidth="1"/>
    <col min="15109" max="15109" width="8.125" style="217" customWidth="1"/>
    <col min="15110" max="15110" width="8.25" style="217" customWidth="1"/>
    <col min="15111" max="15111" width="6.25" style="217" customWidth="1"/>
    <col min="15112" max="15112" width="5.875" style="217" customWidth="1"/>
    <col min="15113" max="15113" width="5.75" style="217" customWidth="1"/>
    <col min="15114" max="15114" width="5.625" style="217" customWidth="1"/>
    <col min="15115" max="15116" width="4.625" style="217" customWidth="1"/>
    <col min="15117" max="15118" width="5.125" style="217" customWidth="1"/>
    <col min="15119" max="15119" width="11.75" style="217" customWidth="1"/>
    <col min="15120" max="15360" width="9" style="217"/>
    <col min="15361" max="15361" width="1.875" style="217" customWidth="1"/>
    <col min="15362" max="15362" width="3.625" style="217" customWidth="1"/>
    <col min="15363" max="15363" width="14.375" style="217" customWidth="1"/>
    <col min="15364" max="15364" width="7.625" style="217" customWidth="1"/>
    <col min="15365" max="15365" width="8.125" style="217" customWidth="1"/>
    <col min="15366" max="15366" width="8.25" style="217" customWidth="1"/>
    <col min="15367" max="15367" width="6.25" style="217" customWidth="1"/>
    <col min="15368" max="15368" width="5.875" style="217" customWidth="1"/>
    <col min="15369" max="15369" width="5.75" style="217" customWidth="1"/>
    <col min="15370" max="15370" width="5.625" style="217" customWidth="1"/>
    <col min="15371" max="15372" width="4.625" style="217" customWidth="1"/>
    <col min="15373" max="15374" width="5.125" style="217" customWidth="1"/>
    <col min="15375" max="15375" width="11.75" style="217" customWidth="1"/>
    <col min="15376" max="15616" width="9" style="217"/>
    <col min="15617" max="15617" width="1.875" style="217" customWidth="1"/>
    <col min="15618" max="15618" width="3.625" style="217" customWidth="1"/>
    <col min="15619" max="15619" width="14.375" style="217" customWidth="1"/>
    <col min="15620" max="15620" width="7.625" style="217" customWidth="1"/>
    <col min="15621" max="15621" width="8.125" style="217" customWidth="1"/>
    <col min="15622" max="15622" width="8.25" style="217" customWidth="1"/>
    <col min="15623" max="15623" width="6.25" style="217" customWidth="1"/>
    <col min="15624" max="15624" width="5.875" style="217" customWidth="1"/>
    <col min="15625" max="15625" width="5.75" style="217" customWidth="1"/>
    <col min="15626" max="15626" width="5.625" style="217" customWidth="1"/>
    <col min="15627" max="15628" width="4.625" style="217" customWidth="1"/>
    <col min="15629" max="15630" width="5.125" style="217" customWidth="1"/>
    <col min="15631" max="15631" width="11.75" style="217" customWidth="1"/>
    <col min="15632" max="15872" width="9" style="217"/>
    <col min="15873" max="15873" width="1.875" style="217" customWidth="1"/>
    <col min="15874" max="15874" width="3.625" style="217" customWidth="1"/>
    <col min="15875" max="15875" width="14.375" style="217" customWidth="1"/>
    <col min="15876" max="15876" width="7.625" style="217" customWidth="1"/>
    <col min="15877" max="15877" width="8.125" style="217" customWidth="1"/>
    <col min="15878" max="15878" width="8.25" style="217" customWidth="1"/>
    <col min="15879" max="15879" width="6.25" style="217" customWidth="1"/>
    <col min="15880" max="15880" width="5.875" style="217" customWidth="1"/>
    <col min="15881" max="15881" width="5.75" style="217" customWidth="1"/>
    <col min="15882" max="15882" width="5.625" style="217" customWidth="1"/>
    <col min="15883" max="15884" width="4.625" style="217" customWidth="1"/>
    <col min="15885" max="15886" width="5.125" style="217" customWidth="1"/>
    <col min="15887" max="15887" width="11.75" style="217" customWidth="1"/>
    <col min="15888" max="16128" width="9" style="217"/>
    <col min="16129" max="16129" width="1.875" style="217" customWidth="1"/>
    <col min="16130" max="16130" width="3.625" style="217" customWidth="1"/>
    <col min="16131" max="16131" width="14.375" style="217" customWidth="1"/>
    <col min="16132" max="16132" width="7.625" style="217" customWidth="1"/>
    <col min="16133" max="16133" width="8.125" style="217" customWidth="1"/>
    <col min="16134" max="16134" width="8.25" style="217" customWidth="1"/>
    <col min="16135" max="16135" width="6.25" style="217" customWidth="1"/>
    <col min="16136" max="16136" width="5.875" style="217" customWidth="1"/>
    <col min="16137" max="16137" width="5.75" style="217" customWidth="1"/>
    <col min="16138" max="16138" width="5.625" style="217" customWidth="1"/>
    <col min="16139" max="16140" width="4.625" style="217" customWidth="1"/>
    <col min="16141" max="16142" width="5.125" style="217" customWidth="1"/>
    <col min="16143" max="16143" width="11.75" style="217" customWidth="1"/>
    <col min="16144" max="16384" width="9" style="217"/>
  </cols>
  <sheetData>
    <row r="1" spans="1:15" ht="18" customHeight="1" thickTop="1" thickBot="1">
      <c r="A1" s="858" t="s">
        <v>89</v>
      </c>
      <c r="B1" s="858"/>
      <c r="C1" s="858"/>
      <c r="D1" s="858"/>
      <c r="E1" s="858"/>
      <c r="F1" s="858"/>
      <c r="G1" s="858"/>
      <c r="H1" s="858"/>
      <c r="I1" s="858"/>
      <c r="J1" s="858"/>
      <c r="K1" s="858"/>
      <c r="L1" s="858"/>
      <c r="M1" s="859"/>
      <c r="N1" s="860" t="s">
        <v>261</v>
      </c>
      <c r="O1" s="861"/>
    </row>
    <row r="2" spans="1:15" ht="11.25" customHeight="1" thickTop="1">
      <c r="A2" s="285"/>
      <c r="B2" s="285"/>
      <c r="C2" s="285"/>
      <c r="D2" s="285"/>
      <c r="E2" s="285"/>
      <c r="F2" s="285"/>
      <c r="G2" s="285"/>
      <c r="H2" s="285"/>
      <c r="I2" s="285"/>
      <c r="J2" s="285"/>
      <c r="K2" s="285"/>
      <c r="L2" s="285"/>
      <c r="M2" s="286"/>
      <c r="N2" s="287"/>
      <c r="O2" s="287"/>
    </row>
    <row r="3" spans="1:15" ht="18" customHeight="1">
      <c r="A3" s="285"/>
      <c r="B3" s="862" t="s">
        <v>262</v>
      </c>
      <c r="C3" s="862"/>
      <c r="D3" s="862"/>
      <c r="E3" s="862"/>
      <c r="F3" s="862"/>
      <c r="G3" s="862"/>
      <c r="H3" s="862"/>
      <c r="I3" s="862"/>
      <c r="J3" s="862"/>
      <c r="K3" s="862"/>
      <c r="L3" s="862"/>
      <c r="M3" s="862"/>
      <c r="N3" s="287"/>
      <c r="O3" s="287"/>
    </row>
    <row r="4" spans="1:15" ht="13.5" customHeight="1" thickBot="1">
      <c r="A4" s="288"/>
      <c r="B4" s="288"/>
      <c r="C4" s="288"/>
      <c r="D4" s="288"/>
      <c r="E4" s="288"/>
      <c r="F4" s="288"/>
      <c r="G4" s="288"/>
      <c r="H4" s="288"/>
      <c r="I4" s="288"/>
      <c r="J4" s="288"/>
      <c r="K4" s="288"/>
      <c r="L4" s="288"/>
      <c r="M4" s="821" t="s">
        <v>220</v>
      </c>
      <c r="N4" s="821"/>
      <c r="O4" s="821"/>
    </row>
    <row r="5" spans="1:15" ht="19.5" customHeight="1" thickBot="1">
      <c r="A5" s="289"/>
      <c r="B5" s="222" t="s">
        <v>221</v>
      </c>
      <c r="C5" s="223"/>
      <c r="D5" s="863" t="s">
        <v>263</v>
      </c>
      <c r="E5" s="864"/>
      <c r="F5" s="865"/>
      <c r="G5" s="825" t="s">
        <v>222</v>
      </c>
      <c r="H5" s="826"/>
      <c r="I5" s="826"/>
      <c r="J5" s="863" t="s">
        <v>264</v>
      </c>
      <c r="K5" s="864"/>
      <c r="L5" s="864"/>
      <c r="M5" s="864"/>
      <c r="N5" s="865"/>
      <c r="O5" s="224"/>
    </row>
    <row r="6" spans="1:15" ht="19.5" customHeight="1" thickBot="1">
      <c r="A6" s="289"/>
      <c r="B6" s="225" t="s">
        <v>223</v>
      </c>
      <c r="C6" s="223"/>
      <c r="D6" s="863" t="s">
        <v>265</v>
      </c>
      <c r="E6" s="864"/>
      <c r="F6" s="865"/>
      <c r="G6" s="825" t="s">
        <v>224</v>
      </c>
      <c r="H6" s="826"/>
      <c r="I6" s="826"/>
      <c r="J6" s="863" t="s">
        <v>266</v>
      </c>
      <c r="K6" s="864"/>
      <c r="L6" s="864"/>
      <c r="M6" s="864"/>
      <c r="N6" s="865"/>
      <c r="O6" s="224"/>
    </row>
    <row r="7" spans="1:15" ht="9.75" customHeight="1" thickBot="1">
      <c r="A7" s="226"/>
      <c r="B7" s="224"/>
      <c r="C7" s="224"/>
      <c r="D7" s="224"/>
      <c r="E7" s="224"/>
      <c r="F7" s="224"/>
      <c r="G7" s="227"/>
      <c r="H7" s="227"/>
      <c r="I7" s="227"/>
      <c r="J7" s="227"/>
      <c r="K7" s="227"/>
      <c r="L7" s="227"/>
      <c r="M7" s="227"/>
      <c r="N7" s="227"/>
      <c r="O7" s="224"/>
    </row>
    <row r="8" spans="1:15" ht="14.25" thickBot="1">
      <c r="A8" s="228"/>
      <c r="B8" s="792" t="s">
        <v>225</v>
      </c>
      <c r="C8" s="793"/>
      <c r="D8" s="812" t="s">
        <v>17</v>
      </c>
      <c r="E8" s="812"/>
      <c r="F8" s="812" t="s">
        <v>91</v>
      </c>
      <c r="G8" s="812"/>
      <c r="H8" s="812"/>
      <c r="I8" s="813" t="s">
        <v>12</v>
      </c>
      <c r="J8" s="813"/>
      <c r="K8" s="814"/>
      <c r="L8" s="229"/>
      <c r="M8" s="229"/>
      <c r="N8" s="229"/>
      <c r="O8" s="229"/>
    </row>
    <row r="9" spans="1:15" ht="17.25" customHeight="1" thickBot="1">
      <c r="A9" s="230"/>
      <c r="B9" s="792"/>
      <c r="C9" s="793"/>
      <c r="D9" s="857">
        <v>25</v>
      </c>
      <c r="E9" s="857"/>
      <c r="F9" s="857">
        <v>40</v>
      </c>
      <c r="G9" s="857"/>
      <c r="H9" s="857"/>
      <c r="I9" s="816">
        <f>F9+D9</f>
        <v>65</v>
      </c>
      <c r="J9" s="816"/>
      <c r="K9" s="817"/>
      <c r="L9" s="231"/>
      <c r="M9" s="231"/>
      <c r="N9" s="231"/>
      <c r="O9" s="231"/>
    </row>
    <row r="10" spans="1:15" ht="24.75" customHeight="1" thickBot="1">
      <c r="A10" s="232"/>
      <c r="B10" s="792" t="s">
        <v>226</v>
      </c>
      <c r="C10" s="793"/>
      <c r="D10" s="853" t="s">
        <v>267</v>
      </c>
      <c r="E10" s="854"/>
      <c r="F10" s="796" t="s">
        <v>227</v>
      </c>
      <c r="G10" s="797"/>
      <c r="H10" s="797"/>
      <c r="I10" s="855" t="s">
        <v>268</v>
      </c>
      <c r="J10" s="855"/>
      <c r="K10" s="856"/>
      <c r="L10" s="233"/>
      <c r="M10" s="233"/>
      <c r="N10" s="233"/>
      <c r="O10" s="233"/>
    </row>
    <row r="11" spans="1:15" ht="11.25" customHeight="1" thickBot="1">
      <c r="A11" s="234"/>
      <c r="B11" s="235"/>
      <c r="C11" s="235"/>
      <c r="D11" s="235"/>
      <c r="E11" s="235"/>
      <c r="F11" s="236"/>
      <c r="G11" s="236"/>
      <c r="H11" s="236"/>
      <c r="I11" s="237"/>
      <c r="J11" s="237"/>
      <c r="K11" s="237"/>
      <c r="L11" s="237"/>
      <c r="M11" s="238"/>
      <c r="N11" s="238"/>
      <c r="O11" s="238"/>
    </row>
    <row r="12" spans="1:15" ht="15.75" customHeight="1" thickBot="1">
      <c r="A12" s="228"/>
      <c r="B12" s="701" t="s">
        <v>229</v>
      </c>
      <c r="C12" s="702"/>
      <c r="D12" s="702"/>
      <c r="E12" s="702"/>
      <c r="F12" s="702"/>
      <c r="G12" s="702"/>
      <c r="H12" s="702"/>
      <c r="I12" s="702"/>
      <c r="J12" s="703"/>
      <c r="K12" s="239"/>
      <c r="L12" s="239"/>
      <c r="M12" s="239"/>
      <c r="N12" s="229"/>
      <c r="O12" s="229"/>
    </row>
    <row r="13" spans="1:15" ht="15" customHeight="1">
      <c r="A13" s="240"/>
      <c r="B13" s="800" t="s">
        <v>93</v>
      </c>
      <c r="C13" s="801"/>
      <c r="D13" s="801"/>
      <c r="E13" s="804" t="s">
        <v>230</v>
      </c>
      <c r="F13" s="805"/>
      <c r="G13" s="804" t="s">
        <v>94</v>
      </c>
      <c r="H13" s="805"/>
      <c r="I13" s="808" t="s">
        <v>95</v>
      </c>
      <c r="J13" s="809"/>
      <c r="K13" s="241"/>
      <c r="L13" s="242"/>
      <c r="M13" s="243"/>
      <c r="N13" s="243"/>
      <c r="O13" s="243"/>
    </row>
    <row r="14" spans="1:15" ht="14.25" customHeight="1">
      <c r="A14" s="228"/>
      <c r="B14" s="802"/>
      <c r="C14" s="803"/>
      <c r="D14" s="803"/>
      <c r="E14" s="244" t="s">
        <v>17</v>
      </c>
      <c r="F14" s="244" t="s">
        <v>91</v>
      </c>
      <c r="G14" s="806"/>
      <c r="H14" s="807"/>
      <c r="I14" s="810"/>
      <c r="J14" s="811"/>
      <c r="K14" s="245"/>
      <c r="L14" s="229"/>
      <c r="M14" s="229"/>
      <c r="N14" s="229"/>
      <c r="O14" s="229"/>
    </row>
    <row r="15" spans="1:15" ht="12.75" customHeight="1">
      <c r="A15" s="228"/>
      <c r="B15" s="761" t="s">
        <v>231</v>
      </c>
      <c r="C15" s="246" t="s">
        <v>47</v>
      </c>
      <c r="D15" s="247">
        <v>3</v>
      </c>
      <c r="E15" s="248"/>
      <c r="F15" s="290">
        <v>3</v>
      </c>
      <c r="G15" s="764"/>
      <c r="H15" s="765"/>
      <c r="I15" s="754">
        <f>ROUNDDOWN(F15/D15,1)</f>
        <v>1</v>
      </c>
      <c r="J15" s="755"/>
      <c r="K15" s="250"/>
      <c r="L15" s="229"/>
      <c r="M15" s="229"/>
      <c r="N15" s="229"/>
      <c r="O15" s="229"/>
    </row>
    <row r="16" spans="1:15" ht="12.75" customHeight="1">
      <c r="A16" s="228"/>
      <c r="B16" s="762"/>
      <c r="C16" s="246" t="s">
        <v>96</v>
      </c>
      <c r="D16" s="247">
        <v>6</v>
      </c>
      <c r="E16" s="248"/>
      <c r="F16" s="290">
        <v>6</v>
      </c>
      <c r="G16" s="764"/>
      <c r="H16" s="765"/>
      <c r="I16" s="752">
        <f>ROUNDDOWN(F16/D16,1)</f>
        <v>1</v>
      </c>
      <c r="J16" s="753"/>
      <c r="K16" s="250"/>
      <c r="L16" s="229"/>
      <c r="M16" s="229"/>
      <c r="N16" s="229"/>
      <c r="O16" s="229"/>
    </row>
    <row r="17" spans="1:15" ht="12.75" customHeight="1">
      <c r="A17" s="228"/>
      <c r="B17" s="762"/>
      <c r="C17" s="246" t="s">
        <v>97</v>
      </c>
      <c r="D17" s="247">
        <v>6</v>
      </c>
      <c r="E17" s="291">
        <v>0</v>
      </c>
      <c r="F17" s="290">
        <v>6</v>
      </c>
      <c r="G17" s="764"/>
      <c r="H17" s="765"/>
      <c r="I17" s="754">
        <f>ROUNDDOWN(F17/D17,1)</f>
        <v>1</v>
      </c>
      <c r="J17" s="755"/>
      <c r="K17" s="250"/>
      <c r="L17" s="229"/>
      <c r="M17" s="229"/>
      <c r="N17" s="229"/>
      <c r="O17" s="229"/>
    </row>
    <row r="18" spans="1:15" ht="12.75" customHeight="1">
      <c r="A18" s="228"/>
      <c r="B18" s="762"/>
      <c r="C18" s="246" t="s">
        <v>98</v>
      </c>
      <c r="D18" s="247">
        <v>20</v>
      </c>
      <c r="E18" s="292">
        <v>10</v>
      </c>
      <c r="F18" s="290">
        <v>10</v>
      </c>
      <c r="G18" s="851">
        <v>1</v>
      </c>
      <c r="H18" s="852"/>
      <c r="I18" s="754">
        <f>ROUNDDOWN((E18+F18)/D18,1)</f>
        <v>1</v>
      </c>
      <c r="J18" s="755"/>
      <c r="K18" s="748" t="s">
        <v>232</v>
      </c>
      <c r="L18" s="749"/>
      <c r="M18" s="749"/>
      <c r="N18" s="749"/>
      <c r="O18" s="749"/>
    </row>
    <row r="19" spans="1:15" ht="12.75" customHeight="1">
      <c r="A19" s="228"/>
      <c r="B19" s="762"/>
      <c r="C19" s="253" t="s">
        <v>233</v>
      </c>
      <c r="D19" s="254">
        <v>30</v>
      </c>
      <c r="E19" s="292">
        <v>7</v>
      </c>
      <c r="F19" s="290">
        <v>8</v>
      </c>
      <c r="G19" s="851">
        <v>1</v>
      </c>
      <c r="H19" s="852"/>
      <c r="I19" s="752">
        <f>ROUNDDOWN((E19+F19)/D19,1)</f>
        <v>0.5</v>
      </c>
      <c r="J19" s="753"/>
      <c r="K19" s="748"/>
      <c r="L19" s="749"/>
      <c r="M19" s="749"/>
      <c r="N19" s="749"/>
      <c r="O19" s="749"/>
    </row>
    <row r="20" spans="1:15" ht="12.75" customHeight="1">
      <c r="A20" s="228"/>
      <c r="B20" s="763"/>
      <c r="C20" s="246" t="s">
        <v>234</v>
      </c>
      <c r="D20" s="247">
        <v>30</v>
      </c>
      <c r="E20" s="293">
        <v>8</v>
      </c>
      <c r="F20" s="294">
        <v>7</v>
      </c>
      <c r="G20" s="851">
        <v>1</v>
      </c>
      <c r="H20" s="852"/>
      <c r="I20" s="754">
        <f>ROUNDDOWN((E20+F20)/D20,1)</f>
        <v>0.5</v>
      </c>
      <c r="J20" s="755"/>
      <c r="K20" s="748"/>
      <c r="L20" s="749"/>
      <c r="M20" s="749"/>
      <c r="N20" s="749"/>
      <c r="O20" s="749"/>
    </row>
    <row r="21" spans="1:15" ht="15" customHeight="1">
      <c r="A21" s="228"/>
      <c r="B21" s="756" t="s">
        <v>235</v>
      </c>
      <c r="C21" s="757"/>
      <c r="D21" s="758"/>
      <c r="E21" s="257">
        <f>SUM(E18:E20)</f>
        <v>25</v>
      </c>
      <c r="F21" s="257">
        <f>SUM(F15:F20)</f>
        <v>40</v>
      </c>
      <c r="G21" s="759">
        <f>SUM(G18:H20)</f>
        <v>3</v>
      </c>
      <c r="H21" s="760"/>
      <c r="I21" s="782">
        <f>IF(D8=0,0,IF($D$8&lt;=90,1+ROUND(SUM(I15:J20),),ROUND(SUM(I15:I20),)))</f>
        <v>5</v>
      </c>
      <c r="J21" s="783"/>
      <c r="K21" s="748"/>
      <c r="L21" s="749"/>
      <c r="M21" s="749"/>
      <c r="N21" s="749"/>
      <c r="O21" s="749"/>
    </row>
    <row r="22" spans="1:15">
      <c r="A22" s="228"/>
      <c r="B22" s="258"/>
      <c r="C22" s="259"/>
      <c r="D22" s="260"/>
      <c r="E22" s="788" t="s">
        <v>25</v>
      </c>
      <c r="F22" s="789"/>
      <c r="G22" s="790" t="s">
        <v>102</v>
      </c>
      <c r="H22" s="791"/>
      <c r="I22" s="784"/>
      <c r="J22" s="785"/>
      <c r="K22" s="748"/>
      <c r="L22" s="749"/>
      <c r="M22" s="749"/>
      <c r="N22" s="749"/>
      <c r="O22" s="749"/>
    </row>
    <row r="23" spans="1:15" ht="15" customHeight="1" thickBot="1">
      <c r="A23" s="228"/>
      <c r="B23" s="261"/>
      <c r="C23" s="262"/>
      <c r="D23" s="263"/>
      <c r="E23" s="766">
        <f>E21+F21</f>
        <v>65</v>
      </c>
      <c r="F23" s="766"/>
      <c r="G23" s="767">
        <f>ROUNDUP((E23-F15-F16-F17)/35,0)</f>
        <v>2</v>
      </c>
      <c r="H23" s="768"/>
      <c r="I23" s="786"/>
      <c r="J23" s="787"/>
      <c r="K23" s="748"/>
      <c r="L23" s="749"/>
      <c r="M23" s="749"/>
      <c r="N23" s="749"/>
      <c r="O23" s="749"/>
    </row>
    <row r="24" spans="1:15" ht="15.75" customHeight="1">
      <c r="A24" s="228"/>
      <c r="B24" s="769" t="s">
        <v>236</v>
      </c>
      <c r="C24" s="264" t="s">
        <v>237</v>
      </c>
      <c r="D24" s="265"/>
      <c r="E24" s="772" t="str">
        <f>D10</f>
        <v>専任ではない</v>
      </c>
      <c r="F24" s="773"/>
      <c r="G24" s="773"/>
      <c r="H24" s="774"/>
      <c r="I24" s="775">
        <f>COUNTIF(E24,"専任ではない")</f>
        <v>1</v>
      </c>
      <c r="J24" s="776"/>
      <c r="K24" s="748"/>
      <c r="L24" s="749"/>
      <c r="M24" s="749"/>
      <c r="N24" s="749"/>
      <c r="O24" s="749"/>
    </row>
    <row r="25" spans="1:15" ht="15.75" customHeight="1">
      <c r="A25" s="228"/>
      <c r="B25" s="770"/>
      <c r="C25" s="777" t="s">
        <v>238</v>
      </c>
      <c r="D25" s="778"/>
      <c r="E25" s="779" t="str">
        <f>IF(F9&lt;=90,"９０人以下","９１人以上")</f>
        <v>９０人以下</v>
      </c>
      <c r="F25" s="780"/>
      <c r="G25" s="780"/>
      <c r="H25" s="781"/>
      <c r="I25" s="729">
        <f>IF(F9&lt;=90,1,0)</f>
        <v>1</v>
      </c>
      <c r="J25" s="730"/>
      <c r="K25" s="748"/>
      <c r="L25" s="749"/>
      <c r="M25" s="749"/>
      <c r="N25" s="749"/>
      <c r="O25" s="749"/>
    </row>
    <row r="26" spans="1:15" ht="15.75" customHeight="1">
      <c r="A26" s="228"/>
      <c r="B26" s="770"/>
      <c r="C26" s="777" t="s">
        <v>239</v>
      </c>
      <c r="D26" s="778"/>
      <c r="E26" s="779" t="str">
        <f>I10</f>
        <v>受け入れる</v>
      </c>
      <c r="F26" s="780"/>
      <c r="G26" s="780"/>
      <c r="H26" s="781"/>
      <c r="I26" s="729">
        <f>COUNTIF(E26,"受け入れる")</f>
        <v>1</v>
      </c>
      <c r="J26" s="730"/>
      <c r="K26" s="748"/>
      <c r="L26" s="749"/>
      <c r="M26" s="749"/>
      <c r="N26" s="749"/>
      <c r="O26" s="749"/>
    </row>
    <row r="27" spans="1:15" ht="15.75" customHeight="1" thickBot="1">
      <c r="A27" s="228"/>
      <c r="B27" s="771"/>
      <c r="C27" s="731" t="s">
        <v>240</v>
      </c>
      <c r="D27" s="732"/>
      <c r="E27" s="733" t="s">
        <v>241</v>
      </c>
      <c r="F27" s="734"/>
      <c r="G27" s="734"/>
      <c r="H27" s="735"/>
      <c r="I27" s="736">
        <f>IF(E27="専任ではない",0,2)</f>
        <v>2</v>
      </c>
      <c r="J27" s="737"/>
      <c r="K27" s="748"/>
      <c r="L27" s="749"/>
      <c r="M27" s="749"/>
      <c r="N27" s="749"/>
      <c r="O27" s="749"/>
    </row>
    <row r="28" spans="1:15" ht="9" customHeight="1">
      <c r="A28" s="266"/>
      <c r="B28" s="738" t="s">
        <v>242</v>
      </c>
      <c r="C28" s="739"/>
      <c r="D28" s="739"/>
      <c r="E28" s="742">
        <f>I21+I24+I25+I27+I26</f>
        <v>10</v>
      </c>
      <c r="F28" s="743"/>
      <c r="G28" s="743"/>
      <c r="H28" s="743"/>
      <c r="I28" s="743"/>
      <c r="J28" s="744"/>
      <c r="K28" s="748"/>
      <c r="L28" s="749"/>
      <c r="M28" s="749"/>
      <c r="N28" s="749"/>
      <c r="O28" s="749"/>
    </row>
    <row r="29" spans="1:15" ht="9" customHeight="1" thickBot="1">
      <c r="A29" s="267"/>
      <c r="B29" s="740"/>
      <c r="C29" s="741"/>
      <c r="D29" s="741"/>
      <c r="E29" s="745"/>
      <c r="F29" s="746"/>
      <c r="G29" s="746"/>
      <c r="H29" s="746"/>
      <c r="I29" s="746"/>
      <c r="J29" s="747"/>
      <c r="K29" s="748"/>
      <c r="L29" s="749"/>
      <c r="M29" s="749"/>
      <c r="N29" s="749"/>
      <c r="O29" s="749"/>
    </row>
    <row r="30" spans="1:15" ht="29.25" customHeight="1">
      <c r="A30" s="267"/>
      <c r="B30" s="718" t="s">
        <v>243</v>
      </c>
      <c r="C30" s="719"/>
      <c r="D30" s="719"/>
      <c r="E30" s="719"/>
      <c r="F30" s="719"/>
      <c r="G30" s="719"/>
      <c r="H30" s="719"/>
      <c r="I30" s="719"/>
      <c r="J30" s="719"/>
      <c r="K30" s="719"/>
      <c r="L30" s="719"/>
      <c r="M30" s="719"/>
      <c r="N30" s="719"/>
      <c r="O30" s="719"/>
    </row>
    <row r="31" spans="1:15" ht="13.5" customHeight="1" thickBot="1">
      <c r="A31" s="267"/>
      <c r="B31" s="227"/>
      <c r="C31" s="227"/>
      <c r="D31" s="227"/>
      <c r="E31" s="268"/>
      <c r="F31" s="268"/>
      <c r="G31" s="268"/>
      <c r="H31" s="268"/>
      <c r="I31" s="268"/>
      <c r="J31" s="268"/>
      <c r="K31" s="268"/>
      <c r="L31" s="268"/>
      <c r="M31" s="268"/>
      <c r="N31" s="269"/>
      <c r="O31" s="269"/>
    </row>
    <row r="32" spans="1:15" ht="14.25" thickBot="1">
      <c r="A32" s="267"/>
      <c r="B32" s="701" t="s">
        <v>244</v>
      </c>
      <c r="C32" s="702"/>
      <c r="D32" s="702"/>
      <c r="E32" s="702"/>
      <c r="F32" s="702"/>
      <c r="G32" s="702"/>
      <c r="H32" s="702"/>
      <c r="I32" s="702"/>
      <c r="J32" s="702"/>
      <c r="K32" s="702"/>
      <c r="L32" s="703"/>
      <c r="M32" s="720" t="s">
        <v>56</v>
      </c>
      <c r="N32" s="721"/>
      <c r="O32" s="269"/>
    </row>
    <row r="33" spans="1:15" ht="42.75" customHeight="1">
      <c r="A33" s="267"/>
      <c r="B33" s="722" t="s">
        <v>245</v>
      </c>
      <c r="C33" s="723"/>
      <c r="D33" s="295">
        <v>8</v>
      </c>
      <c r="E33" s="848" t="s">
        <v>246</v>
      </c>
      <c r="F33" s="849"/>
      <c r="G33" s="849"/>
      <c r="H33" s="849"/>
      <c r="I33" s="849"/>
      <c r="J33" s="849"/>
      <c r="K33" s="849"/>
      <c r="L33" s="850"/>
      <c r="M33" s="727" t="s">
        <v>94</v>
      </c>
      <c r="N33" s="728"/>
      <c r="O33" s="269"/>
    </row>
    <row r="34" spans="1:15" ht="27.75" customHeight="1" thickBot="1">
      <c r="A34" s="267"/>
      <c r="B34" s="711" t="s">
        <v>247</v>
      </c>
      <c r="C34" s="712"/>
      <c r="D34" s="296">
        <v>4</v>
      </c>
      <c r="E34" s="713" t="s">
        <v>248</v>
      </c>
      <c r="F34" s="714"/>
      <c r="G34" s="714"/>
      <c r="H34" s="714"/>
      <c r="I34" s="714"/>
      <c r="J34" s="714"/>
      <c r="K34" s="714"/>
      <c r="L34" s="715"/>
      <c r="M34" s="699" t="str">
        <f>IF(D33&gt;=G21,"ＯＫ","職員数不足")</f>
        <v>ＯＫ</v>
      </c>
      <c r="N34" s="700"/>
      <c r="O34" s="269"/>
    </row>
    <row r="35" spans="1:15" ht="24.75" customHeight="1">
      <c r="A35" s="267"/>
      <c r="B35" s="711" t="s">
        <v>249</v>
      </c>
      <c r="C35" s="712"/>
      <c r="D35" s="272">
        <f>J51</f>
        <v>2.6</v>
      </c>
      <c r="E35" s="713" t="s">
        <v>250</v>
      </c>
      <c r="F35" s="714"/>
      <c r="G35" s="714"/>
      <c r="H35" s="714"/>
      <c r="I35" s="714"/>
      <c r="J35" s="714"/>
      <c r="K35" s="714"/>
      <c r="L35" s="715"/>
      <c r="M35" s="716" t="s">
        <v>251</v>
      </c>
      <c r="N35" s="717"/>
      <c r="O35" s="269"/>
    </row>
    <row r="36" spans="1:15" ht="24.75" customHeight="1" thickBot="1">
      <c r="A36" s="267"/>
      <c r="B36" s="694" t="s">
        <v>252</v>
      </c>
      <c r="C36" s="695"/>
      <c r="D36" s="273">
        <f>D33+D35</f>
        <v>10.6</v>
      </c>
      <c r="E36" s="696"/>
      <c r="F36" s="697"/>
      <c r="G36" s="697"/>
      <c r="H36" s="697"/>
      <c r="I36" s="697"/>
      <c r="J36" s="697"/>
      <c r="K36" s="697"/>
      <c r="L36" s="698"/>
      <c r="M36" s="699" t="str">
        <f>IF(E28&lt;=D36,"OK","職員数不足")</f>
        <v>OK</v>
      </c>
      <c r="N36" s="700"/>
      <c r="O36" s="269"/>
    </row>
    <row r="37" spans="1:15" ht="12.75" customHeight="1" thickBot="1">
      <c r="A37" s="267"/>
      <c r="B37" s="227"/>
      <c r="C37" s="227"/>
      <c r="D37" s="227"/>
      <c r="E37" s="268"/>
      <c r="F37" s="268"/>
      <c r="G37" s="268"/>
      <c r="H37" s="268"/>
      <c r="I37" s="268"/>
      <c r="J37" s="268"/>
      <c r="K37" s="268"/>
      <c r="L37" s="268"/>
      <c r="M37" s="274"/>
      <c r="N37" s="269"/>
      <c r="O37" s="269"/>
    </row>
    <row r="38" spans="1:15" ht="13.5" customHeight="1" thickBot="1">
      <c r="A38" s="267"/>
      <c r="B38" s="701" t="s">
        <v>253</v>
      </c>
      <c r="C38" s="702"/>
      <c r="D38" s="702"/>
      <c r="E38" s="702"/>
      <c r="F38" s="702"/>
      <c r="G38" s="702"/>
      <c r="H38" s="702"/>
      <c r="I38" s="702"/>
      <c r="J38" s="702"/>
      <c r="K38" s="702"/>
      <c r="L38" s="703"/>
      <c r="M38" s="268"/>
      <c r="N38" s="269"/>
      <c r="O38" s="269"/>
    </row>
    <row r="39" spans="1:15" ht="27" customHeight="1">
      <c r="A39" s="267"/>
      <c r="B39" s="275"/>
      <c r="C39" s="704" t="s">
        <v>13</v>
      </c>
      <c r="D39" s="705"/>
      <c r="E39" s="706" t="s">
        <v>254</v>
      </c>
      <c r="F39" s="707"/>
      <c r="G39" s="708" t="s">
        <v>255</v>
      </c>
      <c r="H39" s="709"/>
      <c r="I39" s="709"/>
      <c r="J39" s="708" t="s">
        <v>256</v>
      </c>
      <c r="K39" s="709"/>
      <c r="L39" s="710"/>
      <c r="M39" s="268"/>
      <c r="N39" s="269"/>
      <c r="O39" s="269"/>
    </row>
    <row r="40" spans="1:15" ht="11.25" customHeight="1">
      <c r="A40" s="267"/>
      <c r="B40" s="276">
        <v>1</v>
      </c>
      <c r="C40" s="837" t="s">
        <v>269</v>
      </c>
      <c r="D40" s="838"/>
      <c r="E40" s="839">
        <v>7</v>
      </c>
      <c r="F40" s="840"/>
      <c r="G40" s="847">
        <v>15</v>
      </c>
      <c r="H40" s="847"/>
      <c r="I40" s="847"/>
      <c r="J40" s="681">
        <f>E40*G40</f>
        <v>105</v>
      </c>
      <c r="K40" s="681"/>
      <c r="L40" s="682"/>
      <c r="M40" s="268"/>
      <c r="N40" s="269"/>
      <c r="O40" s="269"/>
    </row>
    <row r="41" spans="1:15" ht="11.25" customHeight="1">
      <c r="A41" s="267"/>
      <c r="B41" s="276">
        <v>2</v>
      </c>
      <c r="C41" s="837" t="s">
        <v>270</v>
      </c>
      <c r="D41" s="838"/>
      <c r="E41" s="839">
        <v>6</v>
      </c>
      <c r="F41" s="840"/>
      <c r="G41" s="847">
        <v>20</v>
      </c>
      <c r="H41" s="847"/>
      <c r="I41" s="847"/>
      <c r="J41" s="681">
        <f>E41*G41</f>
        <v>120</v>
      </c>
      <c r="K41" s="681"/>
      <c r="L41" s="682"/>
      <c r="M41" s="268"/>
      <c r="N41" s="269"/>
      <c r="O41" s="269"/>
    </row>
    <row r="42" spans="1:15" ht="11.25" customHeight="1">
      <c r="A42" s="267"/>
      <c r="B42" s="276">
        <v>3</v>
      </c>
      <c r="C42" s="837" t="s">
        <v>271</v>
      </c>
      <c r="D42" s="838"/>
      <c r="E42" s="839">
        <v>5</v>
      </c>
      <c r="F42" s="840"/>
      <c r="G42" s="847">
        <v>18</v>
      </c>
      <c r="H42" s="847"/>
      <c r="I42" s="847"/>
      <c r="J42" s="681">
        <f t="shared" ref="J42:J48" si="0">E42*G42</f>
        <v>90</v>
      </c>
      <c r="K42" s="681"/>
      <c r="L42" s="682"/>
      <c r="M42" s="268"/>
      <c r="N42" s="269"/>
      <c r="O42" s="269"/>
    </row>
    <row r="43" spans="1:15" ht="11.25" customHeight="1">
      <c r="A43" s="267"/>
      <c r="B43" s="276">
        <v>4</v>
      </c>
      <c r="C43" s="837" t="s">
        <v>272</v>
      </c>
      <c r="D43" s="838"/>
      <c r="E43" s="839">
        <v>4</v>
      </c>
      <c r="F43" s="840"/>
      <c r="G43" s="847">
        <v>25</v>
      </c>
      <c r="H43" s="847"/>
      <c r="I43" s="847"/>
      <c r="J43" s="681">
        <f t="shared" si="0"/>
        <v>100</v>
      </c>
      <c r="K43" s="681"/>
      <c r="L43" s="682"/>
      <c r="M43" s="268"/>
      <c r="N43" s="269"/>
      <c r="O43" s="269"/>
    </row>
    <row r="44" spans="1:15" ht="11.25" customHeight="1">
      <c r="A44" s="267"/>
      <c r="B44" s="276">
        <v>5</v>
      </c>
      <c r="C44" s="837"/>
      <c r="D44" s="838"/>
      <c r="E44" s="839"/>
      <c r="F44" s="840"/>
      <c r="G44" s="847"/>
      <c r="H44" s="847"/>
      <c r="I44" s="847"/>
      <c r="J44" s="681">
        <f t="shared" si="0"/>
        <v>0</v>
      </c>
      <c r="K44" s="681"/>
      <c r="L44" s="682"/>
      <c r="M44" s="277"/>
      <c r="N44" s="278"/>
      <c r="O44" s="269"/>
    </row>
    <row r="45" spans="1:15" ht="11.25" customHeight="1">
      <c r="A45" s="267"/>
      <c r="B45" s="276">
        <v>6</v>
      </c>
      <c r="C45" s="837"/>
      <c r="D45" s="838"/>
      <c r="E45" s="839"/>
      <c r="F45" s="840"/>
      <c r="G45" s="847"/>
      <c r="H45" s="847"/>
      <c r="I45" s="847"/>
      <c r="J45" s="681">
        <f t="shared" si="0"/>
        <v>0</v>
      </c>
      <c r="K45" s="681"/>
      <c r="L45" s="682"/>
      <c r="M45" s="277"/>
      <c r="N45" s="278"/>
      <c r="O45" s="269"/>
    </row>
    <row r="46" spans="1:15" ht="11.25" customHeight="1">
      <c r="A46" s="228"/>
      <c r="B46" s="276">
        <v>7</v>
      </c>
      <c r="C46" s="837"/>
      <c r="D46" s="838"/>
      <c r="E46" s="839"/>
      <c r="F46" s="840"/>
      <c r="G46" s="847"/>
      <c r="H46" s="847"/>
      <c r="I46" s="847"/>
      <c r="J46" s="681">
        <f t="shared" si="0"/>
        <v>0</v>
      </c>
      <c r="K46" s="681"/>
      <c r="L46" s="682"/>
      <c r="M46" s="279"/>
      <c r="N46" s="229"/>
      <c r="O46" s="229"/>
    </row>
    <row r="47" spans="1:15" ht="11.25" customHeight="1">
      <c r="A47" s="228"/>
      <c r="B47" s="276">
        <v>8</v>
      </c>
      <c r="C47" s="837"/>
      <c r="D47" s="838"/>
      <c r="E47" s="839"/>
      <c r="F47" s="840"/>
      <c r="G47" s="847"/>
      <c r="H47" s="847"/>
      <c r="I47" s="847"/>
      <c r="J47" s="681">
        <f t="shared" si="0"/>
        <v>0</v>
      </c>
      <c r="K47" s="681"/>
      <c r="L47" s="682"/>
      <c r="M47" s="279"/>
      <c r="N47" s="229"/>
      <c r="O47" s="229"/>
    </row>
    <row r="48" spans="1:15" ht="11.25" customHeight="1">
      <c r="A48" s="228"/>
      <c r="B48" s="276">
        <v>9</v>
      </c>
      <c r="C48" s="837"/>
      <c r="D48" s="838"/>
      <c r="E48" s="839"/>
      <c r="F48" s="840"/>
      <c r="G48" s="841"/>
      <c r="H48" s="842"/>
      <c r="I48" s="843"/>
      <c r="J48" s="681">
        <f t="shared" si="0"/>
        <v>0</v>
      </c>
      <c r="K48" s="681"/>
      <c r="L48" s="682"/>
      <c r="M48" s="229"/>
      <c r="N48" s="229"/>
      <c r="O48" s="229"/>
    </row>
    <row r="49" spans="1:15" ht="11.25" customHeight="1" thickBot="1">
      <c r="A49" s="228"/>
      <c r="B49" s="280">
        <v>10</v>
      </c>
      <c r="C49" s="837"/>
      <c r="D49" s="838"/>
      <c r="E49" s="839"/>
      <c r="F49" s="840"/>
      <c r="G49" s="844"/>
      <c r="H49" s="845"/>
      <c r="I49" s="846"/>
      <c r="J49" s="688">
        <f>E49*G49</f>
        <v>0</v>
      </c>
      <c r="K49" s="689"/>
      <c r="L49" s="690"/>
      <c r="M49" s="229"/>
      <c r="N49" s="229"/>
      <c r="O49" s="229"/>
    </row>
    <row r="50" spans="1:15" ht="14.25" thickTop="1">
      <c r="A50" s="228"/>
      <c r="B50" s="653" t="s">
        <v>12</v>
      </c>
      <c r="C50" s="654"/>
      <c r="D50" s="654"/>
      <c r="E50" s="654"/>
      <c r="F50" s="654"/>
      <c r="G50" s="654"/>
      <c r="H50" s="654"/>
      <c r="I50" s="655"/>
      <c r="J50" s="656">
        <f>SUM(J40:L49)</f>
        <v>415</v>
      </c>
      <c r="K50" s="656"/>
      <c r="L50" s="657"/>
      <c r="M50" s="229"/>
      <c r="N50" s="229"/>
      <c r="O50" s="229"/>
    </row>
    <row r="51" spans="1:15" ht="12" customHeight="1">
      <c r="A51" s="228"/>
      <c r="B51" s="658" t="s">
        <v>257</v>
      </c>
      <c r="C51" s="659"/>
      <c r="D51" s="660"/>
      <c r="E51" s="827">
        <v>160</v>
      </c>
      <c r="F51" s="828"/>
      <c r="G51" s="831" t="s">
        <v>273</v>
      </c>
      <c r="H51" s="832"/>
      <c r="I51" s="833"/>
      <c r="J51" s="670">
        <f>ROUND(J50/E51,1)</f>
        <v>2.6</v>
      </c>
      <c r="K51" s="671"/>
      <c r="L51" s="672"/>
      <c r="M51" s="229"/>
      <c r="N51" s="229"/>
      <c r="O51" s="229"/>
    </row>
    <row r="52" spans="1:15" ht="12" customHeight="1" thickBot="1">
      <c r="A52" s="228"/>
      <c r="B52" s="661"/>
      <c r="C52" s="662"/>
      <c r="D52" s="663"/>
      <c r="E52" s="829"/>
      <c r="F52" s="830"/>
      <c r="G52" s="834"/>
      <c r="H52" s="835"/>
      <c r="I52" s="836"/>
      <c r="J52" s="673"/>
      <c r="K52" s="674"/>
      <c r="L52" s="675"/>
      <c r="M52" s="229"/>
      <c r="N52" s="229"/>
      <c r="O52" s="281"/>
    </row>
    <row r="53" spans="1:15" ht="12" customHeight="1">
      <c r="A53" s="228"/>
      <c r="B53" s="239"/>
      <c r="C53" s="239"/>
      <c r="D53" s="239"/>
      <c r="E53" s="282" t="s">
        <v>259</v>
      </c>
      <c r="F53" s="239"/>
      <c r="G53" s="239"/>
      <c r="H53" s="239"/>
      <c r="I53" s="239"/>
      <c r="J53" s="283"/>
      <c r="K53" s="283"/>
      <c r="L53" s="283"/>
      <c r="M53" s="229"/>
      <c r="N53" s="229"/>
      <c r="O53" s="229"/>
    </row>
    <row r="54" spans="1:15">
      <c r="A54" s="228"/>
      <c r="B54" s="239"/>
      <c r="C54" s="239"/>
      <c r="D54" s="284" t="s">
        <v>260</v>
      </c>
      <c r="E54" s="239"/>
      <c r="F54" s="239"/>
      <c r="G54" s="239"/>
      <c r="H54" s="239"/>
      <c r="I54" s="239"/>
      <c r="J54" s="283"/>
      <c r="K54" s="283"/>
      <c r="L54" s="283"/>
      <c r="M54" s="229"/>
      <c r="N54" s="229"/>
      <c r="O54" s="229"/>
    </row>
    <row r="55" spans="1:15">
      <c r="A55" s="228"/>
      <c r="B55" s="239"/>
      <c r="C55" s="239"/>
      <c r="D55" s="239"/>
      <c r="E55" s="239"/>
      <c r="F55" s="239"/>
      <c r="G55" s="239"/>
      <c r="H55" s="239"/>
      <c r="I55" s="239"/>
      <c r="J55" s="283"/>
      <c r="K55" s="283"/>
      <c r="L55" s="283"/>
      <c r="M55" s="229"/>
      <c r="N55" s="229"/>
      <c r="O55" s="229"/>
    </row>
    <row r="56" spans="1:15">
      <c r="B56" s="297"/>
      <c r="C56" s="297"/>
      <c r="D56" s="297"/>
      <c r="E56" s="297"/>
      <c r="F56" s="297"/>
      <c r="G56" s="297"/>
      <c r="H56" s="297"/>
      <c r="I56" s="297"/>
      <c r="J56" s="297"/>
      <c r="K56" s="297"/>
      <c r="L56" s="297"/>
      <c r="M56" s="297"/>
      <c r="N56" s="297"/>
      <c r="O56" s="297"/>
    </row>
  </sheetData>
  <mergeCells count="127">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I9:K9"/>
    <mergeCell ref="G17:H17"/>
    <mergeCell ref="I17:J17"/>
    <mergeCell ref="G18:H18"/>
    <mergeCell ref="I18:J18"/>
    <mergeCell ref="B10:C10"/>
    <mergeCell ref="D10:E10"/>
    <mergeCell ref="F10:H10"/>
    <mergeCell ref="I10:K10"/>
    <mergeCell ref="B12:J12"/>
    <mergeCell ref="B13:D14"/>
    <mergeCell ref="E13:F13"/>
    <mergeCell ref="G13:H14"/>
    <mergeCell ref="I13:J14"/>
    <mergeCell ref="E23:F23"/>
    <mergeCell ref="G23:H23"/>
    <mergeCell ref="B24:B27"/>
    <mergeCell ref="E24:H24"/>
    <mergeCell ref="I24:J24"/>
    <mergeCell ref="C25:D25"/>
    <mergeCell ref="E25:H25"/>
    <mergeCell ref="I25:J25"/>
    <mergeCell ref="C26:D26"/>
    <mergeCell ref="E26:H26"/>
    <mergeCell ref="I21:J23"/>
    <mergeCell ref="E22:F22"/>
    <mergeCell ref="G22:H22"/>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s>
  <phoneticPr fontId="6"/>
  <dataValidations count="6">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zoomScaleNormal="100" zoomScaleSheetLayoutView="100" workbookViewId="0">
      <selection activeCell="C3" sqref="C3:D3"/>
    </sheetView>
  </sheetViews>
  <sheetFormatPr defaultRowHeight="13.5"/>
  <cols>
    <col min="1" max="1" width="1.125" style="217" customWidth="1"/>
    <col min="2" max="2" width="12.75" style="217" customWidth="1"/>
    <col min="3" max="3" width="13.375" style="217" customWidth="1"/>
    <col min="4" max="4" width="12.25" style="217" customWidth="1"/>
    <col min="5" max="5" width="13.25" style="217" customWidth="1"/>
    <col min="6" max="7" width="12.125" style="217" customWidth="1"/>
    <col min="8" max="8" width="12.375" style="217" customWidth="1"/>
    <col min="9" max="9" width="1.75" style="217" customWidth="1"/>
    <col min="10" max="256" width="9" style="217"/>
    <col min="257" max="257" width="1.125" style="217" customWidth="1"/>
    <col min="258" max="258" width="12.75" style="217" customWidth="1"/>
    <col min="259" max="259" width="13.375" style="217" customWidth="1"/>
    <col min="260" max="260" width="12.25" style="217" customWidth="1"/>
    <col min="261" max="261" width="13.25" style="217" customWidth="1"/>
    <col min="262" max="263" width="12.125" style="217" customWidth="1"/>
    <col min="264" max="264" width="12.375" style="217" customWidth="1"/>
    <col min="265" max="265" width="1.75" style="217" customWidth="1"/>
    <col min="266" max="512" width="9" style="217"/>
    <col min="513" max="513" width="1.125" style="217" customWidth="1"/>
    <col min="514" max="514" width="12.75" style="217" customWidth="1"/>
    <col min="515" max="515" width="13.375" style="217" customWidth="1"/>
    <col min="516" max="516" width="12.25" style="217" customWidth="1"/>
    <col min="517" max="517" width="13.25" style="217" customWidth="1"/>
    <col min="518" max="519" width="12.125" style="217" customWidth="1"/>
    <col min="520" max="520" width="12.375" style="217" customWidth="1"/>
    <col min="521" max="521" width="1.75" style="217" customWidth="1"/>
    <col min="522" max="768" width="9" style="217"/>
    <col min="769" max="769" width="1.125" style="217" customWidth="1"/>
    <col min="770" max="770" width="12.75" style="217" customWidth="1"/>
    <col min="771" max="771" width="13.375" style="217" customWidth="1"/>
    <col min="772" max="772" width="12.25" style="217" customWidth="1"/>
    <col min="773" max="773" width="13.25" style="217" customWidth="1"/>
    <col min="774" max="775" width="12.125" style="217" customWidth="1"/>
    <col min="776" max="776" width="12.375" style="217" customWidth="1"/>
    <col min="777" max="777" width="1.75" style="217" customWidth="1"/>
    <col min="778" max="1024" width="9" style="217"/>
    <col min="1025" max="1025" width="1.125" style="217" customWidth="1"/>
    <col min="1026" max="1026" width="12.75" style="217" customWidth="1"/>
    <col min="1027" max="1027" width="13.375" style="217" customWidth="1"/>
    <col min="1028" max="1028" width="12.25" style="217" customWidth="1"/>
    <col min="1029" max="1029" width="13.25" style="217" customWidth="1"/>
    <col min="1030" max="1031" width="12.125" style="217" customWidth="1"/>
    <col min="1032" max="1032" width="12.375" style="217" customWidth="1"/>
    <col min="1033" max="1033" width="1.75" style="217" customWidth="1"/>
    <col min="1034" max="1280" width="9" style="217"/>
    <col min="1281" max="1281" width="1.125" style="217" customWidth="1"/>
    <col min="1282" max="1282" width="12.75" style="217" customWidth="1"/>
    <col min="1283" max="1283" width="13.375" style="217" customWidth="1"/>
    <col min="1284" max="1284" width="12.25" style="217" customWidth="1"/>
    <col min="1285" max="1285" width="13.25" style="217" customWidth="1"/>
    <col min="1286" max="1287" width="12.125" style="217" customWidth="1"/>
    <col min="1288" max="1288" width="12.375" style="217" customWidth="1"/>
    <col min="1289" max="1289" width="1.75" style="217" customWidth="1"/>
    <col min="1290" max="1536" width="9" style="217"/>
    <col min="1537" max="1537" width="1.125" style="217" customWidth="1"/>
    <col min="1538" max="1538" width="12.75" style="217" customWidth="1"/>
    <col min="1539" max="1539" width="13.375" style="217" customWidth="1"/>
    <col min="1540" max="1540" width="12.25" style="217" customWidth="1"/>
    <col min="1541" max="1541" width="13.25" style="217" customWidth="1"/>
    <col min="1542" max="1543" width="12.125" style="217" customWidth="1"/>
    <col min="1544" max="1544" width="12.375" style="217" customWidth="1"/>
    <col min="1545" max="1545" width="1.75" style="217" customWidth="1"/>
    <col min="1546" max="1792" width="9" style="217"/>
    <col min="1793" max="1793" width="1.125" style="217" customWidth="1"/>
    <col min="1794" max="1794" width="12.75" style="217" customWidth="1"/>
    <col min="1795" max="1795" width="13.375" style="217" customWidth="1"/>
    <col min="1796" max="1796" width="12.25" style="217" customWidth="1"/>
    <col min="1797" max="1797" width="13.25" style="217" customWidth="1"/>
    <col min="1798" max="1799" width="12.125" style="217" customWidth="1"/>
    <col min="1800" max="1800" width="12.375" style="217" customWidth="1"/>
    <col min="1801" max="1801" width="1.75" style="217" customWidth="1"/>
    <col min="1802" max="2048" width="9" style="217"/>
    <col min="2049" max="2049" width="1.125" style="217" customWidth="1"/>
    <col min="2050" max="2050" width="12.75" style="217" customWidth="1"/>
    <col min="2051" max="2051" width="13.375" style="217" customWidth="1"/>
    <col min="2052" max="2052" width="12.25" style="217" customWidth="1"/>
    <col min="2053" max="2053" width="13.25" style="217" customWidth="1"/>
    <col min="2054" max="2055" width="12.125" style="217" customWidth="1"/>
    <col min="2056" max="2056" width="12.375" style="217" customWidth="1"/>
    <col min="2057" max="2057" width="1.75" style="217" customWidth="1"/>
    <col min="2058" max="2304" width="9" style="217"/>
    <col min="2305" max="2305" width="1.125" style="217" customWidth="1"/>
    <col min="2306" max="2306" width="12.75" style="217" customWidth="1"/>
    <col min="2307" max="2307" width="13.375" style="217" customWidth="1"/>
    <col min="2308" max="2308" width="12.25" style="217" customWidth="1"/>
    <col min="2309" max="2309" width="13.25" style="217" customWidth="1"/>
    <col min="2310" max="2311" width="12.125" style="217" customWidth="1"/>
    <col min="2312" max="2312" width="12.375" style="217" customWidth="1"/>
    <col min="2313" max="2313" width="1.75" style="217" customWidth="1"/>
    <col min="2314" max="2560" width="9" style="217"/>
    <col min="2561" max="2561" width="1.125" style="217" customWidth="1"/>
    <col min="2562" max="2562" width="12.75" style="217" customWidth="1"/>
    <col min="2563" max="2563" width="13.375" style="217" customWidth="1"/>
    <col min="2564" max="2564" width="12.25" style="217" customWidth="1"/>
    <col min="2565" max="2565" width="13.25" style="217" customWidth="1"/>
    <col min="2566" max="2567" width="12.125" style="217" customWidth="1"/>
    <col min="2568" max="2568" width="12.375" style="217" customWidth="1"/>
    <col min="2569" max="2569" width="1.75" style="217" customWidth="1"/>
    <col min="2570" max="2816" width="9" style="217"/>
    <col min="2817" max="2817" width="1.125" style="217" customWidth="1"/>
    <col min="2818" max="2818" width="12.75" style="217" customWidth="1"/>
    <col min="2819" max="2819" width="13.375" style="217" customWidth="1"/>
    <col min="2820" max="2820" width="12.25" style="217" customWidth="1"/>
    <col min="2821" max="2821" width="13.25" style="217" customWidth="1"/>
    <col min="2822" max="2823" width="12.125" style="217" customWidth="1"/>
    <col min="2824" max="2824" width="12.375" style="217" customWidth="1"/>
    <col min="2825" max="2825" width="1.75" style="217" customWidth="1"/>
    <col min="2826" max="3072" width="9" style="217"/>
    <col min="3073" max="3073" width="1.125" style="217" customWidth="1"/>
    <col min="3074" max="3074" width="12.75" style="217" customWidth="1"/>
    <col min="3075" max="3075" width="13.375" style="217" customWidth="1"/>
    <col min="3076" max="3076" width="12.25" style="217" customWidth="1"/>
    <col min="3077" max="3077" width="13.25" style="217" customWidth="1"/>
    <col min="3078" max="3079" width="12.125" style="217" customWidth="1"/>
    <col min="3080" max="3080" width="12.375" style="217" customWidth="1"/>
    <col min="3081" max="3081" width="1.75" style="217" customWidth="1"/>
    <col min="3082" max="3328" width="9" style="217"/>
    <col min="3329" max="3329" width="1.125" style="217" customWidth="1"/>
    <col min="3330" max="3330" width="12.75" style="217" customWidth="1"/>
    <col min="3331" max="3331" width="13.375" style="217" customWidth="1"/>
    <col min="3332" max="3332" width="12.25" style="217" customWidth="1"/>
    <col min="3333" max="3333" width="13.25" style="217" customWidth="1"/>
    <col min="3334" max="3335" width="12.125" style="217" customWidth="1"/>
    <col min="3336" max="3336" width="12.375" style="217" customWidth="1"/>
    <col min="3337" max="3337" width="1.75" style="217" customWidth="1"/>
    <col min="3338" max="3584" width="9" style="217"/>
    <col min="3585" max="3585" width="1.125" style="217" customWidth="1"/>
    <col min="3586" max="3586" width="12.75" style="217" customWidth="1"/>
    <col min="3587" max="3587" width="13.375" style="217" customWidth="1"/>
    <col min="3588" max="3588" width="12.25" style="217" customWidth="1"/>
    <col min="3589" max="3589" width="13.25" style="217" customWidth="1"/>
    <col min="3590" max="3591" width="12.125" style="217" customWidth="1"/>
    <col min="3592" max="3592" width="12.375" style="217" customWidth="1"/>
    <col min="3593" max="3593" width="1.75" style="217" customWidth="1"/>
    <col min="3594" max="3840" width="9" style="217"/>
    <col min="3841" max="3841" width="1.125" style="217" customWidth="1"/>
    <col min="3842" max="3842" width="12.75" style="217" customWidth="1"/>
    <col min="3843" max="3843" width="13.375" style="217" customWidth="1"/>
    <col min="3844" max="3844" width="12.25" style="217" customWidth="1"/>
    <col min="3845" max="3845" width="13.25" style="217" customWidth="1"/>
    <col min="3846" max="3847" width="12.125" style="217" customWidth="1"/>
    <col min="3848" max="3848" width="12.375" style="217" customWidth="1"/>
    <col min="3849" max="3849" width="1.75" style="217" customWidth="1"/>
    <col min="3850" max="4096" width="9" style="217"/>
    <col min="4097" max="4097" width="1.125" style="217" customWidth="1"/>
    <col min="4098" max="4098" width="12.75" style="217" customWidth="1"/>
    <col min="4099" max="4099" width="13.375" style="217" customWidth="1"/>
    <col min="4100" max="4100" width="12.25" style="217" customWidth="1"/>
    <col min="4101" max="4101" width="13.25" style="217" customWidth="1"/>
    <col min="4102" max="4103" width="12.125" style="217" customWidth="1"/>
    <col min="4104" max="4104" width="12.375" style="217" customWidth="1"/>
    <col min="4105" max="4105" width="1.75" style="217" customWidth="1"/>
    <col min="4106" max="4352" width="9" style="217"/>
    <col min="4353" max="4353" width="1.125" style="217" customWidth="1"/>
    <col min="4354" max="4354" width="12.75" style="217" customWidth="1"/>
    <col min="4355" max="4355" width="13.375" style="217" customWidth="1"/>
    <col min="4356" max="4356" width="12.25" style="217" customWidth="1"/>
    <col min="4357" max="4357" width="13.25" style="217" customWidth="1"/>
    <col min="4358" max="4359" width="12.125" style="217" customWidth="1"/>
    <col min="4360" max="4360" width="12.375" style="217" customWidth="1"/>
    <col min="4361" max="4361" width="1.75" style="217" customWidth="1"/>
    <col min="4362" max="4608" width="9" style="217"/>
    <col min="4609" max="4609" width="1.125" style="217" customWidth="1"/>
    <col min="4610" max="4610" width="12.75" style="217" customWidth="1"/>
    <col min="4611" max="4611" width="13.375" style="217" customWidth="1"/>
    <col min="4612" max="4612" width="12.25" style="217" customWidth="1"/>
    <col min="4613" max="4613" width="13.25" style="217" customWidth="1"/>
    <col min="4614" max="4615" width="12.125" style="217" customWidth="1"/>
    <col min="4616" max="4616" width="12.375" style="217" customWidth="1"/>
    <col min="4617" max="4617" width="1.75" style="217" customWidth="1"/>
    <col min="4618" max="4864" width="9" style="217"/>
    <col min="4865" max="4865" width="1.125" style="217" customWidth="1"/>
    <col min="4866" max="4866" width="12.75" style="217" customWidth="1"/>
    <col min="4867" max="4867" width="13.375" style="217" customWidth="1"/>
    <col min="4868" max="4868" width="12.25" style="217" customWidth="1"/>
    <col min="4869" max="4869" width="13.25" style="217" customWidth="1"/>
    <col min="4870" max="4871" width="12.125" style="217" customWidth="1"/>
    <col min="4872" max="4872" width="12.375" style="217" customWidth="1"/>
    <col min="4873" max="4873" width="1.75" style="217" customWidth="1"/>
    <col min="4874" max="5120" width="9" style="217"/>
    <col min="5121" max="5121" width="1.125" style="217" customWidth="1"/>
    <col min="5122" max="5122" width="12.75" style="217" customWidth="1"/>
    <col min="5123" max="5123" width="13.375" style="217" customWidth="1"/>
    <col min="5124" max="5124" width="12.25" style="217" customWidth="1"/>
    <col min="5125" max="5125" width="13.25" style="217" customWidth="1"/>
    <col min="5126" max="5127" width="12.125" style="217" customWidth="1"/>
    <col min="5128" max="5128" width="12.375" style="217" customWidth="1"/>
    <col min="5129" max="5129" width="1.75" style="217" customWidth="1"/>
    <col min="5130" max="5376" width="9" style="217"/>
    <col min="5377" max="5377" width="1.125" style="217" customWidth="1"/>
    <col min="5378" max="5378" width="12.75" style="217" customWidth="1"/>
    <col min="5379" max="5379" width="13.375" style="217" customWidth="1"/>
    <col min="5380" max="5380" width="12.25" style="217" customWidth="1"/>
    <col min="5381" max="5381" width="13.25" style="217" customWidth="1"/>
    <col min="5382" max="5383" width="12.125" style="217" customWidth="1"/>
    <col min="5384" max="5384" width="12.375" style="217" customWidth="1"/>
    <col min="5385" max="5385" width="1.75" style="217" customWidth="1"/>
    <col min="5386" max="5632" width="9" style="217"/>
    <col min="5633" max="5633" width="1.125" style="217" customWidth="1"/>
    <col min="5634" max="5634" width="12.75" style="217" customWidth="1"/>
    <col min="5635" max="5635" width="13.375" style="217" customWidth="1"/>
    <col min="5636" max="5636" width="12.25" style="217" customWidth="1"/>
    <col min="5637" max="5637" width="13.25" style="217" customWidth="1"/>
    <col min="5638" max="5639" width="12.125" style="217" customWidth="1"/>
    <col min="5640" max="5640" width="12.375" style="217" customWidth="1"/>
    <col min="5641" max="5641" width="1.75" style="217" customWidth="1"/>
    <col min="5642" max="5888" width="9" style="217"/>
    <col min="5889" max="5889" width="1.125" style="217" customWidth="1"/>
    <col min="5890" max="5890" width="12.75" style="217" customWidth="1"/>
    <col min="5891" max="5891" width="13.375" style="217" customWidth="1"/>
    <col min="5892" max="5892" width="12.25" style="217" customWidth="1"/>
    <col min="5893" max="5893" width="13.25" style="217" customWidth="1"/>
    <col min="5894" max="5895" width="12.125" style="217" customWidth="1"/>
    <col min="5896" max="5896" width="12.375" style="217" customWidth="1"/>
    <col min="5897" max="5897" width="1.75" style="217" customWidth="1"/>
    <col min="5898" max="6144" width="9" style="217"/>
    <col min="6145" max="6145" width="1.125" style="217" customWidth="1"/>
    <col min="6146" max="6146" width="12.75" style="217" customWidth="1"/>
    <col min="6147" max="6147" width="13.375" style="217" customWidth="1"/>
    <col min="6148" max="6148" width="12.25" style="217" customWidth="1"/>
    <col min="6149" max="6149" width="13.25" style="217" customWidth="1"/>
    <col min="6150" max="6151" width="12.125" style="217" customWidth="1"/>
    <col min="6152" max="6152" width="12.375" style="217" customWidth="1"/>
    <col min="6153" max="6153" width="1.75" style="217" customWidth="1"/>
    <col min="6154" max="6400" width="9" style="217"/>
    <col min="6401" max="6401" width="1.125" style="217" customWidth="1"/>
    <col min="6402" max="6402" width="12.75" style="217" customWidth="1"/>
    <col min="6403" max="6403" width="13.375" style="217" customWidth="1"/>
    <col min="6404" max="6404" width="12.25" style="217" customWidth="1"/>
    <col min="6405" max="6405" width="13.25" style="217" customWidth="1"/>
    <col min="6406" max="6407" width="12.125" style="217" customWidth="1"/>
    <col min="6408" max="6408" width="12.375" style="217" customWidth="1"/>
    <col min="6409" max="6409" width="1.75" style="217" customWidth="1"/>
    <col min="6410" max="6656" width="9" style="217"/>
    <col min="6657" max="6657" width="1.125" style="217" customWidth="1"/>
    <col min="6658" max="6658" width="12.75" style="217" customWidth="1"/>
    <col min="6659" max="6659" width="13.375" style="217" customWidth="1"/>
    <col min="6660" max="6660" width="12.25" style="217" customWidth="1"/>
    <col min="6661" max="6661" width="13.25" style="217" customWidth="1"/>
    <col min="6662" max="6663" width="12.125" style="217" customWidth="1"/>
    <col min="6664" max="6664" width="12.375" style="217" customWidth="1"/>
    <col min="6665" max="6665" width="1.75" style="217" customWidth="1"/>
    <col min="6666" max="6912" width="9" style="217"/>
    <col min="6913" max="6913" width="1.125" style="217" customWidth="1"/>
    <col min="6914" max="6914" width="12.75" style="217" customWidth="1"/>
    <col min="6915" max="6915" width="13.375" style="217" customWidth="1"/>
    <col min="6916" max="6916" width="12.25" style="217" customWidth="1"/>
    <col min="6917" max="6917" width="13.25" style="217" customWidth="1"/>
    <col min="6918" max="6919" width="12.125" style="217" customWidth="1"/>
    <col min="6920" max="6920" width="12.375" style="217" customWidth="1"/>
    <col min="6921" max="6921" width="1.75" style="217" customWidth="1"/>
    <col min="6922" max="7168" width="9" style="217"/>
    <col min="7169" max="7169" width="1.125" style="217" customWidth="1"/>
    <col min="7170" max="7170" width="12.75" style="217" customWidth="1"/>
    <col min="7171" max="7171" width="13.375" style="217" customWidth="1"/>
    <col min="7172" max="7172" width="12.25" style="217" customWidth="1"/>
    <col min="7173" max="7173" width="13.25" style="217" customWidth="1"/>
    <col min="7174" max="7175" width="12.125" style="217" customWidth="1"/>
    <col min="7176" max="7176" width="12.375" style="217" customWidth="1"/>
    <col min="7177" max="7177" width="1.75" style="217" customWidth="1"/>
    <col min="7178" max="7424" width="9" style="217"/>
    <col min="7425" max="7425" width="1.125" style="217" customWidth="1"/>
    <col min="7426" max="7426" width="12.75" style="217" customWidth="1"/>
    <col min="7427" max="7427" width="13.375" style="217" customWidth="1"/>
    <col min="7428" max="7428" width="12.25" style="217" customWidth="1"/>
    <col min="7429" max="7429" width="13.25" style="217" customWidth="1"/>
    <col min="7430" max="7431" width="12.125" style="217" customWidth="1"/>
    <col min="7432" max="7432" width="12.375" style="217" customWidth="1"/>
    <col min="7433" max="7433" width="1.75" style="217" customWidth="1"/>
    <col min="7434" max="7680" width="9" style="217"/>
    <col min="7681" max="7681" width="1.125" style="217" customWidth="1"/>
    <col min="7682" max="7682" width="12.75" style="217" customWidth="1"/>
    <col min="7683" max="7683" width="13.375" style="217" customWidth="1"/>
    <col min="7684" max="7684" width="12.25" style="217" customWidth="1"/>
    <col min="7685" max="7685" width="13.25" style="217" customWidth="1"/>
    <col min="7686" max="7687" width="12.125" style="217" customWidth="1"/>
    <col min="7688" max="7688" width="12.375" style="217" customWidth="1"/>
    <col min="7689" max="7689" width="1.75" style="217" customWidth="1"/>
    <col min="7690" max="7936" width="9" style="217"/>
    <col min="7937" max="7937" width="1.125" style="217" customWidth="1"/>
    <col min="7938" max="7938" width="12.75" style="217" customWidth="1"/>
    <col min="7939" max="7939" width="13.375" style="217" customWidth="1"/>
    <col min="7940" max="7940" width="12.25" style="217" customWidth="1"/>
    <col min="7941" max="7941" width="13.25" style="217" customWidth="1"/>
    <col min="7942" max="7943" width="12.125" style="217" customWidth="1"/>
    <col min="7944" max="7944" width="12.375" style="217" customWidth="1"/>
    <col min="7945" max="7945" width="1.75" style="217" customWidth="1"/>
    <col min="7946" max="8192" width="9" style="217"/>
    <col min="8193" max="8193" width="1.125" style="217" customWidth="1"/>
    <col min="8194" max="8194" width="12.75" style="217" customWidth="1"/>
    <col min="8195" max="8195" width="13.375" style="217" customWidth="1"/>
    <col min="8196" max="8196" width="12.25" style="217" customWidth="1"/>
    <col min="8197" max="8197" width="13.25" style="217" customWidth="1"/>
    <col min="8198" max="8199" width="12.125" style="217" customWidth="1"/>
    <col min="8200" max="8200" width="12.375" style="217" customWidth="1"/>
    <col min="8201" max="8201" width="1.75" style="217" customWidth="1"/>
    <col min="8202" max="8448" width="9" style="217"/>
    <col min="8449" max="8449" width="1.125" style="217" customWidth="1"/>
    <col min="8450" max="8450" width="12.75" style="217" customWidth="1"/>
    <col min="8451" max="8451" width="13.375" style="217" customWidth="1"/>
    <col min="8452" max="8452" width="12.25" style="217" customWidth="1"/>
    <col min="8453" max="8453" width="13.25" style="217" customWidth="1"/>
    <col min="8454" max="8455" width="12.125" style="217" customWidth="1"/>
    <col min="8456" max="8456" width="12.375" style="217" customWidth="1"/>
    <col min="8457" max="8457" width="1.75" style="217" customWidth="1"/>
    <col min="8458" max="8704" width="9" style="217"/>
    <col min="8705" max="8705" width="1.125" style="217" customWidth="1"/>
    <col min="8706" max="8706" width="12.75" style="217" customWidth="1"/>
    <col min="8707" max="8707" width="13.375" style="217" customWidth="1"/>
    <col min="8708" max="8708" width="12.25" style="217" customWidth="1"/>
    <col min="8709" max="8709" width="13.25" style="217" customWidth="1"/>
    <col min="8710" max="8711" width="12.125" style="217" customWidth="1"/>
    <col min="8712" max="8712" width="12.375" style="217" customWidth="1"/>
    <col min="8713" max="8713" width="1.75" style="217" customWidth="1"/>
    <col min="8714" max="8960" width="9" style="217"/>
    <col min="8961" max="8961" width="1.125" style="217" customWidth="1"/>
    <col min="8962" max="8962" width="12.75" style="217" customWidth="1"/>
    <col min="8963" max="8963" width="13.375" style="217" customWidth="1"/>
    <col min="8964" max="8964" width="12.25" style="217" customWidth="1"/>
    <col min="8965" max="8965" width="13.25" style="217" customWidth="1"/>
    <col min="8966" max="8967" width="12.125" style="217" customWidth="1"/>
    <col min="8968" max="8968" width="12.375" style="217" customWidth="1"/>
    <col min="8969" max="8969" width="1.75" style="217" customWidth="1"/>
    <col min="8970" max="9216" width="9" style="217"/>
    <col min="9217" max="9217" width="1.125" style="217" customWidth="1"/>
    <col min="9218" max="9218" width="12.75" style="217" customWidth="1"/>
    <col min="9219" max="9219" width="13.375" style="217" customWidth="1"/>
    <col min="9220" max="9220" width="12.25" style="217" customWidth="1"/>
    <col min="9221" max="9221" width="13.25" style="217" customWidth="1"/>
    <col min="9222" max="9223" width="12.125" style="217" customWidth="1"/>
    <col min="9224" max="9224" width="12.375" style="217" customWidth="1"/>
    <col min="9225" max="9225" width="1.75" style="217" customWidth="1"/>
    <col min="9226" max="9472" width="9" style="217"/>
    <col min="9473" max="9473" width="1.125" style="217" customWidth="1"/>
    <col min="9474" max="9474" width="12.75" style="217" customWidth="1"/>
    <col min="9475" max="9475" width="13.375" style="217" customWidth="1"/>
    <col min="9476" max="9476" width="12.25" style="217" customWidth="1"/>
    <col min="9477" max="9477" width="13.25" style="217" customWidth="1"/>
    <col min="9478" max="9479" width="12.125" style="217" customWidth="1"/>
    <col min="9480" max="9480" width="12.375" style="217" customWidth="1"/>
    <col min="9481" max="9481" width="1.75" style="217" customWidth="1"/>
    <col min="9482" max="9728" width="9" style="217"/>
    <col min="9729" max="9729" width="1.125" style="217" customWidth="1"/>
    <col min="9730" max="9730" width="12.75" style="217" customWidth="1"/>
    <col min="9731" max="9731" width="13.375" style="217" customWidth="1"/>
    <col min="9732" max="9732" width="12.25" style="217" customWidth="1"/>
    <col min="9733" max="9733" width="13.25" style="217" customWidth="1"/>
    <col min="9734" max="9735" width="12.125" style="217" customWidth="1"/>
    <col min="9736" max="9736" width="12.375" style="217" customWidth="1"/>
    <col min="9737" max="9737" width="1.75" style="217" customWidth="1"/>
    <col min="9738" max="9984" width="9" style="217"/>
    <col min="9985" max="9985" width="1.125" style="217" customWidth="1"/>
    <col min="9986" max="9986" width="12.75" style="217" customWidth="1"/>
    <col min="9987" max="9987" width="13.375" style="217" customWidth="1"/>
    <col min="9988" max="9988" width="12.25" style="217" customWidth="1"/>
    <col min="9989" max="9989" width="13.25" style="217" customWidth="1"/>
    <col min="9990" max="9991" width="12.125" style="217" customWidth="1"/>
    <col min="9992" max="9992" width="12.375" style="217" customWidth="1"/>
    <col min="9993" max="9993" width="1.75" style="217" customWidth="1"/>
    <col min="9994" max="10240" width="9" style="217"/>
    <col min="10241" max="10241" width="1.125" style="217" customWidth="1"/>
    <col min="10242" max="10242" width="12.75" style="217" customWidth="1"/>
    <col min="10243" max="10243" width="13.375" style="217" customWidth="1"/>
    <col min="10244" max="10244" width="12.25" style="217" customWidth="1"/>
    <col min="10245" max="10245" width="13.25" style="217" customWidth="1"/>
    <col min="10246" max="10247" width="12.125" style="217" customWidth="1"/>
    <col min="10248" max="10248" width="12.375" style="217" customWidth="1"/>
    <col min="10249" max="10249" width="1.75" style="217" customWidth="1"/>
    <col min="10250" max="10496" width="9" style="217"/>
    <col min="10497" max="10497" width="1.125" style="217" customWidth="1"/>
    <col min="10498" max="10498" width="12.75" style="217" customWidth="1"/>
    <col min="10499" max="10499" width="13.375" style="217" customWidth="1"/>
    <col min="10500" max="10500" width="12.25" style="217" customWidth="1"/>
    <col min="10501" max="10501" width="13.25" style="217" customWidth="1"/>
    <col min="10502" max="10503" width="12.125" style="217" customWidth="1"/>
    <col min="10504" max="10504" width="12.375" style="217" customWidth="1"/>
    <col min="10505" max="10505" width="1.75" style="217" customWidth="1"/>
    <col min="10506" max="10752" width="9" style="217"/>
    <col min="10753" max="10753" width="1.125" style="217" customWidth="1"/>
    <col min="10754" max="10754" width="12.75" style="217" customWidth="1"/>
    <col min="10755" max="10755" width="13.375" style="217" customWidth="1"/>
    <col min="10756" max="10756" width="12.25" style="217" customWidth="1"/>
    <col min="10757" max="10757" width="13.25" style="217" customWidth="1"/>
    <col min="10758" max="10759" width="12.125" style="217" customWidth="1"/>
    <col min="10760" max="10760" width="12.375" style="217" customWidth="1"/>
    <col min="10761" max="10761" width="1.75" style="217" customWidth="1"/>
    <col min="10762" max="11008" width="9" style="217"/>
    <col min="11009" max="11009" width="1.125" style="217" customWidth="1"/>
    <col min="11010" max="11010" width="12.75" style="217" customWidth="1"/>
    <col min="11011" max="11011" width="13.375" style="217" customWidth="1"/>
    <col min="11012" max="11012" width="12.25" style="217" customWidth="1"/>
    <col min="11013" max="11013" width="13.25" style="217" customWidth="1"/>
    <col min="11014" max="11015" width="12.125" style="217" customWidth="1"/>
    <col min="11016" max="11016" width="12.375" style="217" customWidth="1"/>
    <col min="11017" max="11017" width="1.75" style="217" customWidth="1"/>
    <col min="11018" max="11264" width="9" style="217"/>
    <col min="11265" max="11265" width="1.125" style="217" customWidth="1"/>
    <col min="11266" max="11266" width="12.75" style="217" customWidth="1"/>
    <col min="11267" max="11267" width="13.375" style="217" customWidth="1"/>
    <col min="11268" max="11268" width="12.25" style="217" customWidth="1"/>
    <col min="11269" max="11269" width="13.25" style="217" customWidth="1"/>
    <col min="11270" max="11271" width="12.125" style="217" customWidth="1"/>
    <col min="11272" max="11272" width="12.375" style="217" customWidth="1"/>
    <col min="11273" max="11273" width="1.75" style="217" customWidth="1"/>
    <col min="11274" max="11520" width="9" style="217"/>
    <col min="11521" max="11521" width="1.125" style="217" customWidth="1"/>
    <col min="11522" max="11522" width="12.75" style="217" customWidth="1"/>
    <col min="11523" max="11523" width="13.375" style="217" customWidth="1"/>
    <col min="11524" max="11524" width="12.25" style="217" customWidth="1"/>
    <col min="11525" max="11525" width="13.25" style="217" customWidth="1"/>
    <col min="11526" max="11527" width="12.125" style="217" customWidth="1"/>
    <col min="11528" max="11528" width="12.375" style="217" customWidth="1"/>
    <col min="11529" max="11529" width="1.75" style="217" customWidth="1"/>
    <col min="11530" max="11776" width="9" style="217"/>
    <col min="11777" max="11777" width="1.125" style="217" customWidth="1"/>
    <col min="11778" max="11778" width="12.75" style="217" customWidth="1"/>
    <col min="11779" max="11779" width="13.375" style="217" customWidth="1"/>
    <col min="11780" max="11780" width="12.25" style="217" customWidth="1"/>
    <col min="11781" max="11781" width="13.25" style="217" customWidth="1"/>
    <col min="11782" max="11783" width="12.125" style="217" customWidth="1"/>
    <col min="11784" max="11784" width="12.375" style="217" customWidth="1"/>
    <col min="11785" max="11785" width="1.75" style="217" customWidth="1"/>
    <col min="11786" max="12032" width="9" style="217"/>
    <col min="12033" max="12033" width="1.125" style="217" customWidth="1"/>
    <col min="12034" max="12034" width="12.75" style="217" customWidth="1"/>
    <col min="12035" max="12035" width="13.375" style="217" customWidth="1"/>
    <col min="12036" max="12036" width="12.25" style="217" customWidth="1"/>
    <col min="12037" max="12037" width="13.25" style="217" customWidth="1"/>
    <col min="12038" max="12039" width="12.125" style="217" customWidth="1"/>
    <col min="12040" max="12040" width="12.375" style="217" customWidth="1"/>
    <col min="12041" max="12041" width="1.75" style="217" customWidth="1"/>
    <col min="12042" max="12288" width="9" style="217"/>
    <col min="12289" max="12289" width="1.125" style="217" customWidth="1"/>
    <col min="12290" max="12290" width="12.75" style="217" customWidth="1"/>
    <col min="12291" max="12291" width="13.375" style="217" customWidth="1"/>
    <col min="12292" max="12292" width="12.25" style="217" customWidth="1"/>
    <col min="12293" max="12293" width="13.25" style="217" customWidth="1"/>
    <col min="12294" max="12295" width="12.125" style="217" customWidth="1"/>
    <col min="12296" max="12296" width="12.375" style="217" customWidth="1"/>
    <col min="12297" max="12297" width="1.75" style="217" customWidth="1"/>
    <col min="12298" max="12544" width="9" style="217"/>
    <col min="12545" max="12545" width="1.125" style="217" customWidth="1"/>
    <col min="12546" max="12546" width="12.75" style="217" customWidth="1"/>
    <col min="12547" max="12547" width="13.375" style="217" customWidth="1"/>
    <col min="12548" max="12548" width="12.25" style="217" customWidth="1"/>
    <col min="12549" max="12549" width="13.25" style="217" customWidth="1"/>
    <col min="12550" max="12551" width="12.125" style="217" customWidth="1"/>
    <col min="12552" max="12552" width="12.375" style="217" customWidth="1"/>
    <col min="12553" max="12553" width="1.75" style="217" customWidth="1"/>
    <col min="12554" max="12800" width="9" style="217"/>
    <col min="12801" max="12801" width="1.125" style="217" customWidth="1"/>
    <col min="12802" max="12802" width="12.75" style="217" customWidth="1"/>
    <col min="12803" max="12803" width="13.375" style="217" customWidth="1"/>
    <col min="12804" max="12804" width="12.25" style="217" customWidth="1"/>
    <col min="12805" max="12805" width="13.25" style="217" customWidth="1"/>
    <col min="12806" max="12807" width="12.125" style="217" customWidth="1"/>
    <col min="12808" max="12808" width="12.375" style="217" customWidth="1"/>
    <col min="12809" max="12809" width="1.75" style="217" customWidth="1"/>
    <col min="12810" max="13056" width="9" style="217"/>
    <col min="13057" max="13057" width="1.125" style="217" customWidth="1"/>
    <col min="13058" max="13058" width="12.75" style="217" customWidth="1"/>
    <col min="13059" max="13059" width="13.375" style="217" customWidth="1"/>
    <col min="13060" max="13060" width="12.25" style="217" customWidth="1"/>
    <col min="13061" max="13061" width="13.25" style="217" customWidth="1"/>
    <col min="13062" max="13063" width="12.125" style="217" customWidth="1"/>
    <col min="13064" max="13064" width="12.375" style="217" customWidth="1"/>
    <col min="13065" max="13065" width="1.75" style="217" customWidth="1"/>
    <col min="13066" max="13312" width="9" style="217"/>
    <col min="13313" max="13313" width="1.125" style="217" customWidth="1"/>
    <col min="13314" max="13314" width="12.75" style="217" customWidth="1"/>
    <col min="13315" max="13315" width="13.375" style="217" customWidth="1"/>
    <col min="13316" max="13316" width="12.25" style="217" customWidth="1"/>
    <col min="13317" max="13317" width="13.25" style="217" customWidth="1"/>
    <col min="13318" max="13319" width="12.125" style="217" customWidth="1"/>
    <col min="13320" max="13320" width="12.375" style="217" customWidth="1"/>
    <col min="13321" max="13321" width="1.75" style="217" customWidth="1"/>
    <col min="13322" max="13568" width="9" style="217"/>
    <col min="13569" max="13569" width="1.125" style="217" customWidth="1"/>
    <col min="13570" max="13570" width="12.75" style="217" customWidth="1"/>
    <col min="13571" max="13571" width="13.375" style="217" customWidth="1"/>
    <col min="13572" max="13572" width="12.25" style="217" customWidth="1"/>
    <col min="13573" max="13573" width="13.25" style="217" customWidth="1"/>
    <col min="13574" max="13575" width="12.125" style="217" customWidth="1"/>
    <col min="13576" max="13576" width="12.375" style="217" customWidth="1"/>
    <col min="13577" max="13577" width="1.75" style="217" customWidth="1"/>
    <col min="13578" max="13824" width="9" style="217"/>
    <col min="13825" max="13825" width="1.125" style="217" customWidth="1"/>
    <col min="13826" max="13826" width="12.75" style="217" customWidth="1"/>
    <col min="13827" max="13827" width="13.375" style="217" customWidth="1"/>
    <col min="13828" max="13828" width="12.25" style="217" customWidth="1"/>
    <col min="13829" max="13829" width="13.25" style="217" customWidth="1"/>
    <col min="13830" max="13831" width="12.125" style="217" customWidth="1"/>
    <col min="13832" max="13832" width="12.375" style="217" customWidth="1"/>
    <col min="13833" max="13833" width="1.75" style="217" customWidth="1"/>
    <col min="13834" max="14080" width="9" style="217"/>
    <col min="14081" max="14081" width="1.125" style="217" customWidth="1"/>
    <col min="14082" max="14082" width="12.75" style="217" customWidth="1"/>
    <col min="14083" max="14083" width="13.375" style="217" customWidth="1"/>
    <col min="14084" max="14084" width="12.25" style="217" customWidth="1"/>
    <col min="14085" max="14085" width="13.25" style="217" customWidth="1"/>
    <col min="14086" max="14087" width="12.125" style="217" customWidth="1"/>
    <col min="14088" max="14088" width="12.375" style="217" customWidth="1"/>
    <col min="14089" max="14089" width="1.75" style="217" customWidth="1"/>
    <col min="14090" max="14336" width="9" style="217"/>
    <col min="14337" max="14337" width="1.125" style="217" customWidth="1"/>
    <col min="14338" max="14338" width="12.75" style="217" customWidth="1"/>
    <col min="14339" max="14339" width="13.375" style="217" customWidth="1"/>
    <col min="14340" max="14340" width="12.25" style="217" customWidth="1"/>
    <col min="14341" max="14341" width="13.25" style="217" customWidth="1"/>
    <col min="14342" max="14343" width="12.125" style="217" customWidth="1"/>
    <col min="14344" max="14344" width="12.375" style="217" customWidth="1"/>
    <col min="14345" max="14345" width="1.75" style="217" customWidth="1"/>
    <col min="14346" max="14592" width="9" style="217"/>
    <col min="14593" max="14593" width="1.125" style="217" customWidth="1"/>
    <col min="14594" max="14594" width="12.75" style="217" customWidth="1"/>
    <col min="14595" max="14595" width="13.375" style="217" customWidth="1"/>
    <col min="14596" max="14596" width="12.25" style="217" customWidth="1"/>
    <col min="14597" max="14597" width="13.25" style="217" customWidth="1"/>
    <col min="14598" max="14599" width="12.125" style="217" customWidth="1"/>
    <col min="14600" max="14600" width="12.375" style="217" customWidth="1"/>
    <col min="14601" max="14601" width="1.75" style="217" customWidth="1"/>
    <col min="14602" max="14848" width="9" style="217"/>
    <col min="14849" max="14849" width="1.125" style="217" customWidth="1"/>
    <col min="14850" max="14850" width="12.75" style="217" customWidth="1"/>
    <col min="14851" max="14851" width="13.375" style="217" customWidth="1"/>
    <col min="14852" max="14852" width="12.25" style="217" customWidth="1"/>
    <col min="14853" max="14853" width="13.25" style="217" customWidth="1"/>
    <col min="14854" max="14855" width="12.125" style="217" customWidth="1"/>
    <col min="14856" max="14856" width="12.375" style="217" customWidth="1"/>
    <col min="14857" max="14857" width="1.75" style="217" customWidth="1"/>
    <col min="14858" max="15104" width="9" style="217"/>
    <col min="15105" max="15105" width="1.125" style="217" customWidth="1"/>
    <col min="15106" max="15106" width="12.75" style="217" customWidth="1"/>
    <col min="15107" max="15107" width="13.375" style="217" customWidth="1"/>
    <col min="15108" max="15108" width="12.25" style="217" customWidth="1"/>
    <col min="15109" max="15109" width="13.25" style="217" customWidth="1"/>
    <col min="15110" max="15111" width="12.125" style="217" customWidth="1"/>
    <col min="15112" max="15112" width="12.375" style="217" customWidth="1"/>
    <col min="15113" max="15113" width="1.75" style="217" customWidth="1"/>
    <col min="15114" max="15360" width="9" style="217"/>
    <col min="15361" max="15361" width="1.125" style="217" customWidth="1"/>
    <col min="15362" max="15362" width="12.75" style="217" customWidth="1"/>
    <col min="15363" max="15363" width="13.375" style="217" customWidth="1"/>
    <col min="15364" max="15364" width="12.25" style="217" customWidth="1"/>
    <col min="15365" max="15365" width="13.25" style="217" customWidth="1"/>
    <col min="15366" max="15367" width="12.125" style="217" customWidth="1"/>
    <col min="15368" max="15368" width="12.375" style="217" customWidth="1"/>
    <col min="15369" max="15369" width="1.75" style="217" customWidth="1"/>
    <col min="15370" max="15616" width="9" style="217"/>
    <col min="15617" max="15617" width="1.125" style="217" customWidth="1"/>
    <col min="15618" max="15618" width="12.75" style="217" customWidth="1"/>
    <col min="15619" max="15619" width="13.375" style="217" customWidth="1"/>
    <col min="15620" max="15620" width="12.25" style="217" customWidth="1"/>
    <col min="15621" max="15621" width="13.25" style="217" customWidth="1"/>
    <col min="15622" max="15623" width="12.125" style="217" customWidth="1"/>
    <col min="15624" max="15624" width="12.375" style="217" customWidth="1"/>
    <col min="15625" max="15625" width="1.75" style="217" customWidth="1"/>
    <col min="15626" max="15872" width="9" style="217"/>
    <col min="15873" max="15873" width="1.125" style="217" customWidth="1"/>
    <col min="15874" max="15874" width="12.75" style="217" customWidth="1"/>
    <col min="15875" max="15875" width="13.375" style="217" customWidth="1"/>
    <col min="15876" max="15876" width="12.25" style="217" customWidth="1"/>
    <col min="15877" max="15877" width="13.25" style="217" customWidth="1"/>
    <col min="15878" max="15879" width="12.125" style="217" customWidth="1"/>
    <col min="15880" max="15880" width="12.375" style="217" customWidth="1"/>
    <col min="15881" max="15881" width="1.75" style="217" customWidth="1"/>
    <col min="15882" max="16128" width="9" style="217"/>
    <col min="16129" max="16129" width="1.125" style="217" customWidth="1"/>
    <col min="16130" max="16130" width="12.75" style="217" customWidth="1"/>
    <col min="16131" max="16131" width="13.375" style="217" customWidth="1"/>
    <col min="16132" max="16132" width="12.25" style="217" customWidth="1"/>
    <col min="16133" max="16133" width="13.25" style="217" customWidth="1"/>
    <col min="16134" max="16135" width="12.125" style="217" customWidth="1"/>
    <col min="16136" max="16136" width="12.375" style="217" customWidth="1"/>
    <col min="16137" max="16137" width="1.75" style="217" customWidth="1"/>
    <col min="16138" max="16384" width="9" style="217"/>
  </cols>
  <sheetData>
    <row r="1" spans="1:9" ht="18" customHeight="1">
      <c r="A1" s="970" t="s">
        <v>274</v>
      </c>
      <c r="B1" s="970"/>
      <c r="C1" s="970"/>
      <c r="D1" s="970"/>
      <c r="E1" s="970"/>
      <c r="F1" s="970"/>
      <c r="G1" s="971"/>
      <c r="H1" s="971"/>
      <c r="I1" s="298"/>
    </row>
    <row r="2" spans="1:9" ht="15" customHeight="1" thickBot="1">
      <c r="A2" s="299"/>
      <c r="B2" s="288"/>
      <c r="C2" s="288"/>
      <c r="D2" s="288"/>
      <c r="E2" s="288"/>
      <c r="F2" s="288"/>
      <c r="G2" s="972" t="s">
        <v>220</v>
      </c>
      <c r="H2" s="972"/>
      <c r="I2" s="300"/>
    </row>
    <row r="3" spans="1:9" ht="24" customHeight="1">
      <c r="A3" s="228"/>
      <c r="B3" s="301" t="s">
        <v>221</v>
      </c>
      <c r="C3" s="973"/>
      <c r="D3" s="974"/>
      <c r="E3" s="975" t="s">
        <v>222</v>
      </c>
      <c r="F3" s="976"/>
      <c r="G3" s="977"/>
      <c r="H3" s="978"/>
      <c r="I3" s="302"/>
    </row>
    <row r="4" spans="1:9" ht="24" customHeight="1" thickBot="1">
      <c r="A4" s="228"/>
      <c r="B4" s="303" t="s">
        <v>223</v>
      </c>
      <c r="C4" s="956"/>
      <c r="D4" s="957"/>
      <c r="E4" s="740" t="s">
        <v>224</v>
      </c>
      <c r="F4" s="741"/>
      <c r="G4" s="958"/>
      <c r="H4" s="959"/>
      <c r="I4" s="302"/>
    </row>
    <row r="5" spans="1:9" ht="24" customHeight="1">
      <c r="A5" s="228"/>
      <c r="B5" s="304"/>
      <c r="C5" s="305"/>
      <c r="D5" s="305"/>
      <c r="E5" s="305"/>
      <c r="F5" s="305"/>
      <c r="G5" s="306"/>
      <c r="H5" s="306"/>
      <c r="I5" s="302"/>
    </row>
    <row r="6" spans="1:9" ht="12.75" customHeight="1" thickBot="1">
      <c r="A6" s="228"/>
      <c r="B6" s="960" t="s">
        <v>275</v>
      </c>
      <c r="C6" s="960"/>
      <c r="D6" s="960"/>
      <c r="E6" s="960"/>
      <c r="F6" s="960"/>
      <c r="G6" s="960"/>
      <c r="H6" s="960"/>
      <c r="I6" s="228"/>
    </row>
    <row r="7" spans="1:9">
      <c r="A7" s="228"/>
      <c r="B7" s="961" t="s">
        <v>230</v>
      </c>
      <c r="C7" s="964" t="s">
        <v>276</v>
      </c>
      <c r="D7" s="964"/>
      <c r="E7" s="964"/>
      <c r="F7" s="923"/>
      <c r="G7" s="307" t="s">
        <v>277</v>
      </c>
      <c r="H7" s="308" t="s">
        <v>12</v>
      </c>
      <c r="I7" s="228"/>
    </row>
    <row r="8" spans="1:9">
      <c r="A8" s="228"/>
      <c r="B8" s="962"/>
      <c r="C8" s="309" t="s">
        <v>278</v>
      </c>
      <c r="D8" s="310" t="s">
        <v>279</v>
      </c>
      <c r="E8" s="965" t="s">
        <v>12</v>
      </c>
      <c r="F8" s="965"/>
      <c r="G8" s="966">
        <f>SUM('No1.職員配置状況'!E17:F20)</f>
        <v>0</v>
      </c>
      <c r="H8" s="968">
        <f>'No1.職員配置状況'!E23</f>
        <v>0</v>
      </c>
      <c r="I8" s="228"/>
    </row>
    <row r="9" spans="1:9" ht="24" customHeight="1" thickBot="1">
      <c r="A9" s="228"/>
      <c r="B9" s="963"/>
      <c r="C9" s="311"/>
      <c r="D9" s="312"/>
      <c r="E9" s="313">
        <f>C9+D9</f>
        <v>0</v>
      </c>
      <c r="F9" s="314" t="str">
        <f>IF(E9=('No1.職員配置状況'!F15+'No1.職員配置状況'!F16),"OK","園児数の誤り")</f>
        <v>OK</v>
      </c>
      <c r="G9" s="967"/>
      <c r="H9" s="969"/>
      <c r="I9" s="228"/>
    </row>
    <row r="10" spans="1:9" ht="48" customHeight="1" thickBot="1">
      <c r="A10" s="228"/>
      <c r="B10" s="935" t="s">
        <v>280</v>
      </c>
      <c r="C10" s="936"/>
      <c r="D10" s="936"/>
      <c r="E10" s="936"/>
      <c r="F10" s="936"/>
      <c r="G10" s="936"/>
      <c r="H10" s="937"/>
      <c r="I10" s="228"/>
    </row>
    <row r="11" spans="1:9">
      <c r="A11" s="228"/>
      <c r="B11" s="938" t="s">
        <v>281</v>
      </c>
      <c r="C11" s="315" t="s">
        <v>282</v>
      </c>
      <c r="D11" s="316" t="s">
        <v>283</v>
      </c>
      <c r="E11" s="941" t="s">
        <v>284</v>
      </c>
      <c r="F11" s="941"/>
      <c r="G11" s="941"/>
      <c r="H11" s="942"/>
      <c r="I11" s="228"/>
    </row>
    <row r="12" spans="1:9" ht="24" customHeight="1">
      <c r="A12" s="228"/>
      <c r="B12" s="939"/>
      <c r="C12" s="317"/>
      <c r="D12" s="318">
        <f>E13+F13+G13+H13</f>
        <v>0</v>
      </c>
      <c r="E12" s="319" t="s">
        <v>285</v>
      </c>
      <c r="F12" s="319" t="s">
        <v>286</v>
      </c>
      <c r="G12" s="319" t="s">
        <v>287</v>
      </c>
      <c r="H12" s="320" t="s">
        <v>288</v>
      </c>
      <c r="I12" s="228"/>
    </row>
    <row r="13" spans="1:9" ht="15" customHeight="1">
      <c r="A13" s="228"/>
      <c r="B13" s="939"/>
      <c r="C13" s="943" t="s">
        <v>289</v>
      </c>
      <c r="D13" s="944"/>
      <c r="E13" s="945"/>
      <c r="F13" s="947"/>
      <c r="G13" s="947"/>
      <c r="H13" s="951"/>
      <c r="I13" s="228"/>
    </row>
    <row r="14" spans="1:9" ht="15.75" customHeight="1">
      <c r="A14" s="228"/>
      <c r="B14" s="939"/>
      <c r="C14" s="321" t="s">
        <v>290</v>
      </c>
      <c r="D14" s="322" t="s">
        <v>291</v>
      </c>
      <c r="E14" s="946"/>
      <c r="F14" s="948"/>
      <c r="G14" s="949"/>
      <c r="H14" s="952"/>
      <c r="I14" s="228"/>
    </row>
    <row r="15" spans="1:9" ht="24" customHeight="1" thickBot="1">
      <c r="A15" s="228"/>
      <c r="B15" s="940"/>
      <c r="C15" s="323">
        <f>C12-G13-H13-(E15-D15)</f>
        <v>0</v>
      </c>
      <c r="D15" s="324"/>
      <c r="E15" s="954">
        <f>E13+F13</f>
        <v>0</v>
      </c>
      <c r="F15" s="955"/>
      <c r="G15" s="950"/>
      <c r="H15" s="953"/>
      <c r="I15" s="228"/>
    </row>
    <row r="16" spans="1:9">
      <c r="A16" s="228"/>
      <c r="B16" s="919" t="s">
        <v>292</v>
      </c>
      <c r="C16" s="922" t="s">
        <v>293</v>
      </c>
      <c r="D16" s="923"/>
      <c r="E16" s="924" t="s">
        <v>284</v>
      </c>
      <c r="F16" s="925"/>
      <c r="G16" s="925"/>
      <c r="H16" s="926"/>
      <c r="I16" s="228"/>
    </row>
    <row r="17" spans="1:9" ht="12.75" customHeight="1">
      <c r="A17" s="228"/>
      <c r="B17" s="920"/>
      <c r="C17" s="927">
        <f>E18+G18+H18</f>
        <v>0</v>
      </c>
      <c r="D17" s="928"/>
      <c r="E17" s="931" t="s">
        <v>294</v>
      </c>
      <c r="F17" s="932"/>
      <c r="G17" s="319" t="s">
        <v>295</v>
      </c>
      <c r="H17" s="320" t="s">
        <v>296</v>
      </c>
      <c r="I17" s="228"/>
    </row>
    <row r="18" spans="1:9" ht="24" customHeight="1" thickBot="1">
      <c r="A18" s="228"/>
      <c r="B18" s="921"/>
      <c r="C18" s="929"/>
      <c r="D18" s="930"/>
      <c r="E18" s="933"/>
      <c r="F18" s="934"/>
      <c r="G18" s="324"/>
      <c r="H18" s="325"/>
      <c r="I18" s="228"/>
    </row>
    <row r="19" spans="1:9">
      <c r="A19" s="228"/>
      <c r="B19" s="230"/>
      <c r="C19" s="228"/>
      <c r="D19" s="228"/>
      <c r="E19" s="228"/>
      <c r="F19" s="228"/>
      <c r="G19" s="228"/>
      <c r="H19" s="228"/>
      <c r="I19" s="228"/>
    </row>
    <row r="20" spans="1:9" ht="14.25" thickBot="1">
      <c r="A20" s="228"/>
      <c r="B20" s="866" t="s">
        <v>297</v>
      </c>
      <c r="C20" s="866"/>
      <c r="D20" s="866"/>
      <c r="E20" s="866"/>
      <c r="F20" s="866"/>
      <c r="G20" s="866"/>
      <c r="H20" s="866"/>
      <c r="I20" s="228"/>
    </row>
    <row r="21" spans="1:9" ht="14.25" thickBot="1">
      <c r="A21" s="228"/>
      <c r="B21" s="902" t="s">
        <v>298</v>
      </c>
      <c r="C21" s="903"/>
      <c r="D21" s="902" t="s">
        <v>299</v>
      </c>
      <c r="E21" s="903"/>
      <c r="F21" s="903"/>
      <c r="G21" s="903"/>
      <c r="H21" s="904"/>
      <c r="I21" s="228"/>
    </row>
    <row r="22" spans="1:9" ht="24.75">
      <c r="A22" s="326"/>
      <c r="B22" s="905" t="s">
        <v>290</v>
      </c>
      <c r="C22" s="906"/>
      <c r="D22" s="327" t="s">
        <v>283</v>
      </c>
      <c r="E22" s="328" t="s">
        <v>300</v>
      </c>
      <c r="F22" s="328" t="s">
        <v>301</v>
      </c>
      <c r="G22" s="329" t="s">
        <v>287</v>
      </c>
      <c r="H22" s="330" t="s">
        <v>288</v>
      </c>
      <c r="I22" s="331"/>
    </row>
    <row r="23" spans="1:9" ht="24" customHeight="1" thickBot="1">
      <c r="A23" s="228"/>
      <c r="B23" s="907">
        <f>IF('No1.職員配置状況'!G21&gt;1,('No1.職員配置状況'!G21-2)*100+320,180)</f>
        <v>180</v>
      </c>
      <c r="C23" s="908"/>
      <c r="D23" s="332">
        <f>E23+F23+G23+H23</f>
        <v>0</v>
      </c>
      <c r="E23" s="318">
        <f>SUM('No1.職員配置状況'!E18:F20)*1.98</f>
        <v>0</v>
      </c>
      <c r="F23" s="318">
        <f>'No1.職員配置状況'!F17*1.98</f>
        <v>0</v>
      </c>
      <c r="G23" s="318">
        <f>D9*3.3</f>
        <v>0</v>
      </c>
      <c r="H23" s="333">
        <f>C9*1.65</f>
        <v>0</v>
      </c>
      <c r="I23" s="230"/>
    </row>
    <row r="24" spans="1:9" ht="12.75" customHeight="1">
      <c r="A24" s="228"/>
      <c r="B24" s="909" t="s">
        <v>302</v>
      </c>
      <c r="C24" s="910"/>
      <c r="D24" s="334" t="s">
        <v>302</v>
      </c>
      <c r="E24" s="911" t="s">
        <v>303</v>
      </c>
      <c r="F24" s="913" t="str">
        <f>IF((D12-D15-G13-H13)&gt;=F23,"ＯＫ","面積不足")</f>
        <v>ＯＫ</v>
      </c>
      <c r="G24" s="913" t="str">
        <f>IF(G13&gt;=G23,"ＯＫ","面積不足")</f>
        <v>ＯＫ</v>
      </c>
      <c r="H24" s="915" t="str">
        <f>IF(H13&gt;=H23,"ＯＫ","面積不足")</f>
        <v>ＯＫ</v>
      </c>
      <c r="I24" s="230"/>
    </row>
    <row r="25" spans="1:9" ht="24" customHeight="1" thickBot="1">
      <c r="A25" s="228"/>
      <c r="B25" s="917">
        <f>IF('No1.職員配置状況'!G21&gt;2,('No1.職員配置状況'!G21-3)*80+400,('No1.職員配置状況'!G21-1)*30+330)</f>
        <v>300</v>
      </c>
      <c r="C25" s="918"/>
      <c r="D25" s="335">
        <f>(SUM('No1.職員配置状況'!E18:F20)+'No1.職員配置状況'!F17)*3.3</f>
        <v>0</v>
      </c>
      <c r="E25" s="912"/>
      <c r="F25" s="914"/>
      <c r="G25" s="914"/>
      <c r="H25" s="916"/>
      <c r="I25" s="228"/>
    </row>
    <row r="26" spans="1:9" ht="18" customHeight="1">
      <c r="A26" s="229"/>
      <c r="B26" s="336"/>
      <c r="C26" s="229"/>
      <c r="D26" s="229"/>
      <c r="E26" s="229"/>
      <c r="F26" s="229"/>
      <c r="G26" s="229"/>
      <c r="H26" s="229"/>
      <c r="I26" s="337"/>
    </row>
    <row r="27" spans="1:9" ht="12.75" customHeight="1" thickBot="1">
      <c r="A27" s="228"/>
      <c r="B27" s="338"/>
      <c r="C27" s="338"/>
      <c r="D27" s="339"/>
      <c r="E27" s="340"/>
      <c r="F27" s="338"/>
      <c r="G27" s="338"/>
      <c r="H27" s="338"/>
      <c r="I27" s="228"/>
    </row>
    <row r="28" spans="1:9" ht="14.25" thickBot="1">
      <c r="A28" s="228"/>
      <c r="B28" s="866" t="s">
        <v>304</v>
      </c>
      <c r="C28" s="866"/>
      <c r="D28" s="866"/>
      <c r="E28" s="866"/>
      <c r="F28" s="866"/>
      <c r="G28" s="867" t="s">
        <v>56</v>
      </c>
      <c r="H28" s="884"/>
      <c r="I28" s="228"/>
    </row>
    <row r="29" spans="1:9" ht="27.75" customHeight="1">
      <c r="A29" s="341"/>
      <c r="B29" s="342" t="s">
        <v>305</v>
      </c>
      <c r="C29" s="885" t="s">
        <v>306</v>
      </c>
      <c r="D29" s="886"/>
      <c r="E29" s="887"/>
      <c r="F29" s="343">
        <f>B23</f>
        <v>180</v>
      </c>
      <c r="G29" s="888" t="str">
        <f>IF(F33&lt;=C12,"OK","面積不足")</f>
        <v>面積不足</v>
      </c>
      <c r="H29" s="344" t="s">
        <v>307</v>
      </c>
      <c r="I29" s="341"/>
    </row>
    <row r="30" spans="1:9" ht="20.25" customHeight="1">
      <c r="A30" s="341"/>
      <c r="B30" s="891" t="s">
        <v>308</v>
      </c>
      <c r="C30" s="893" t="s">
        <v>309</v>
      </c>
      <c r="D30" s="894"/>
      <c r="E30" s="895"/>
      <c r="F30" s="345">
        <f>F23</f>
        <v>0</v>
      </c>
      <c r="G30" s="889"/>
      <c r="H30" s="346" t="s">
        <v>310</v>
      </c>
      <c r="I30" s="341"/>
    </row>
    <row r="31" spans="1:9" ht="20.25" customHeight="1">
      <c r="A31" s="341"/>
      <c r="B31" s="892"/>
      <c r="C31" s="896" t="s">
        <v>311</v>
      </c>
      <c r="D31" s="897"/>
      <c r="E31" s="898"/>
      <c r="F31" s="347">
        <f>G23</f>
        <v>0</v>
      </c>
      <c r="G31" s="889"/>
      <c r="H31" s="348" t="str">
        <f>IF(C15&gt;=F29,"ＯＫ","面積不足")</f>
        <v>面積不足</v>
      </c>
      <c r="I31" s="341"/>
    </row>
    <row r="32" spans="1:9" ht="20.25" customHeight="1">
      <c r="A32" s="341"/>
      <c r="B32" s="892"/>
      <c r="C32" s="899" t="s">
        <v>312</v>
      </c>
      <c r="D32" s="900"/>
      <c r="E32" s="901"/>
      <c r="F32" s="349">
        <f>H23</f>
        <v>0</v>
      </c>
      <c r="G32" s="889"/>
      <c r="H32" s="346" t="s">
        <v>313</v>
      </c>
      <c r="I32" s="350"/>
    </row>
    <row r="33" spans="1:9" ht="20.25" customHeight="1" thickBot="1">
      <c r="A33" s="341"/>
      <c r="B33" s="881" t="s">
        <v>314</v>
      </c>
      <c r="C33" s="882"/>
      <c r="D33" s="882"/>
      <c r="E33" s="882"/>
      <c r="F33" s="351">
        <f>SUM(F29:F32)</f>
        <v>180</v>
      </c>
      <c r="G33" s="890"/>
      <c r="H33" s="352" t="str">
        <f>IF(D15&gt;=E23,"ＯＫ","面積不足")</f>
        <v>ＯＫ</v>
      </c>
      <c r="I33" s="353"/>
    </row>
    <row r="34" spans="1:9" ht="15.75" customHeight="1" thickBot="1">
      <c r="A34" s="228"/>
      <c r="B34" s="230"/>
      <c r="C34" s="228"/>
      <c r="D34" s="228"/>
      <c r="E34" s="228"/>
      <c r="F34" s="228"/>
      <c r="G34" s="228"/>
      <c r="H34" s="326"/>
      <c r="I34" s="228"/>
    </row>
    <row r="35" spans="1:9" ht="12.75" customHeight="1" thickBot="1">
      <c r="A35" s="228"/>
      <c r="B35" s="866" t="s">
        <v>315</v>
      </c>
      <c r="C35" s="866"/>
      <c r="D35" s="866"/>
      <c r="E35" s="866"/>
      <c r="F35" s="866"/>
      <c r="G35" s="867" t="s">
        <v>56</v>
      </c>
      <c r="H35" s="868"/>
      <c r="I35" s="228"/>
    </row>
    <row r="36" spans="1:9" ht="20.25" customHeight="1">
      <c r="A36" s="341"/>
      <c r="B36" s="354" t="s">
        <v>316</v>
      </c>
      <c r="C36" s="355" t="s">
        <v>317</v>
      </c>
      <c r="D36" s="355"/>
      <c r="E36" s="356"/>
      <c r="F36" s="869">
        <f>MAX(E37,E38)</f>
        <v>300</v>
      </c>
      <c r="G36" s="872" t="str">
        <f>IF(F40&lt;=C17,"OK","面積不足")</f>
        <v>面積不足</v>
      </c>
      <c r="H36" s="344" t="s">
        <v>307</v>
      </c>
      <c r="I36" s="341"/>
    </row>
    <row r="37" spans="1:9" ht="20.25" customHeight="1">
      <c r="A37" s="341"/>
      <c r="B37" s="875" t="s">
        <v>318</v>
      </c>
      <c r="C37" s="876"/>
      <c r="D37" s="876"/>
      <c r="E37" s="357">
        <f>IF('No1.職員配置状況'!G21&gt;2,('No1.職員配置状況'!G21-3)*80+400,('No1.職員配置状況'!G21-1)*30+330)</f>
        <v>300</v>
      </c>
      <c r="F37" s="870"/>
      <c r="G37" s="873"/>
      <c r="H37" s="346" t="s">
        <v>310</v>
      </c>
      <c r="I37" s="341"/>
    </row>
    <row r="38" spans="1:9" ht="20.25" customHeight="1">
      <c r="A38" s="341"/>
      <c r="B38" s="877" t="s">
        <v>319</v>
      </c>
      <c r="C38" s="878"/>
      <c r="D38" s="878"/>
      <c r="E38" s="358">
        <f>SUM('No1.職員配置状況'!E18:F20)*3.3</f>
        <v>0</v>
      </c>
      <c r="F38" s="871"/>
      <c r="G38" s="873"/>
      <c r="H38" s="348" t="str">
        <f>IF(C12&gt;=(E37+E39),"ＯＫ","面積不足")</f>
        <v>面積不足</v>
      </c>
      <c r="I38" s="341"/>
    </row>
    <row r="39" spans="1:9" ht="20.25" customHeight="1">
      <c r="A39" s="341"/>
      <c r="B39" s="879" t="s">
        <v>320</v>
      </c>
      <c r="C39" s="880"/>
      <c r="D39" s="880"/>
      <c r="E39" s="359">
        <f>'No1.職員配置状況'!F17*3.3</f>
        <v>0</v>
      </c>
      <c r="F39" s="360">
        <f>E39</f>
        <v>0</v>
      </c>
      <c r="G39" s="873"/>
      <c r="H39" s="346" t="s">
        <v>313</v>
      </c>
      <c r="I39" s="341"/>
    </row>
    <row r="40" spans="1:9" ht="20.25" customHeight="1" thickBot="1">
      <c r="A40" s="341"/>
      <c r="B40" s="881" t="s">
        <v>321</v>
      </c>
      <c r="C40" s="882"/>
      <c r="D40" s="882"/>
      <c r="E40" s="883"/>
      <c r="F40" s="351">
        <f>F39+F36</f>
        <v>300</v>
      </c>
      <c r="G40" s="874"/>
      <c r="H40" s="352" t="str">
        <f>IF(C17&gt;=(E38+E39),"ＯＫ","面積不足")</f>
        <v>ＯＫ</v>
      </c>
      <c r="I40" s="341"/>
    </row>
    <row r="41" spans="1:9" ht="15.75" customHeight="1">
      <c r="A41" s="228"/>
      <c r="B41" s="230"/>
      <c r="C41" s="230"/>
      <c r="D41" s="230"/>
      <c r="E41" s="230"/>
      <c r="F41" s="230"/>
      <c r="G41" s="228"/>
      <c r="H41" s="228"/>
      <c r="I41" s="228"/>
    </row>
  </sheetData>
  <mergeCells count="58">
    <mergeCell ref="A1:F1"/>
    <mergeCell ref="G1:H1"/>
    <mergeCell ref="G2:H2"/>
    <mergeCell ref="C3:D3"/>
    <mergeCell ref="E3:F3"/>
    <mergeCell ref="G3:H3"/>
    <mergeCell ref="C4:D4"/>
    <mergeCell ref="E4:F4"/>
    <mergeCell ref="G4:H4"/>
    <mergeCell ref="B6:H6"/>
    <mergeCell ref="B7:B9"/>
    <mergeCell ref="C7:F7"/>
    <mergeCell ref="E8:F8"/>
    <mergeCell ref="G8:G9"/>
    <mergeCell ref="H8:H9"/>
    <mergeCell ref="B10:H10"/>
    <mergeCell ref="B11:B15"/>
    <mergeCell ref="E11:H11"/>
    <mergeCell ref="C13:D13"/>
    <mergeCell ref="E13:E14"/>
    <mergeCell ref="F13:F14"/>
    <mergeCell ref="G13:G15"/>
    <mergeCell ref="H13:H15"/>
    <mergeCell ref="E15:F15"/>
    <mergeCell ref="B16:B18"/>
    <mergeCell ref="C16:D16"/>
    <mergeCell ref="E16:H16"/>
    <mergeCell ref="C17:D18"/>
    <mergeCell ref="E17:F17"/>
    <mergeCell ref="E18:F18"/>
    <mergeCell ref="B24:C24"/>
    <mergeCell ref="E24:E25"/>
    <mergeCell ref="F24:F25"/>
    <mergeCell ref="G24:G25"/>
    <mergeCell ref="H24:H25"/>
    <mergeCell ref="B25:C25"/>
    <mergeCell ref="B20:H20"/>
    <mergeCell ref="B21:C21"/>
    <mergeCell ref="D21:H21"/>
    <mergeCell ref="B22:C22"/>
    <mergeCell ref="B23:C23"/>
    <mergeCell ref="B28:F28"/>
    <mergeCell ref="G28:H28"/>
    <mergeCell ref="C29:E29"/>
    <mergeCell ref="G29:G33"/>
    <mergeCell ref="B30:B32"/>
    <mergeCell ref="C30:E30"/>
    <mergeCell ref="C31:E31"/>
    <mergeCell ref="C32:E32"/>
    <mergeCell ref="B33:E33"/>
    <mergeCell ref="B35:F35"/>
    <mergeCell ref="G35:H35"/>
    <mergeCell ref="F36:F38"/>
    <mergeCell ref="G36:G40"/>
    <mergeCell ref="B37:D37"/>
    <mergeCell ref="B38:D38"/>
    <mergeCell ref="B39:D39"/>
    <mergeCell ref="B40:E40"/>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2</vt:lpstr>
      <vt:lpstr>3</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2024-04-18T08:13:04Z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