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sv2\b014526\03 指導担当\駐車場附置義務\0.様式・計算ｼｰﾄ・ﾁｪｯｸ表\"/>
    </mc:Choice>
  </mc:AlternateContent>
  <bookViews>
    <workbookView visibility="hidden" xWindow="240" yWindow="45" windowWidth="14940" windowHeight="9000" activeTab="1"/>
    <workbookView xWindow="0" yWindow="0" windowWidth="10950" windowHeight="7035"/>
  </bookViews>
  <sheets>
    <sheet name="駐車場整備・商業" sheetId="1" r:id="rId1"/>
    <sheet name="周辺地区" sheetId="2" r:id="rId2"/>
  </sheets>
  <definedNames>
    <definedName name="_xlnm.Print_Area" localSheetId="1">周辺地区!$A$1:$G$32</definedName>
    <definedName name="_xlnm.Print_Area" localSheetId="0">駐車場整備・商業!$A$1:$G$48</definedName>
  </definedNames>
  <calcPr calcId="162913"/>
</workbook>
</file>

<file path=xl/calcChain.xml><?xml version="1.0" encoding="utf-8"?>
<calcChain xmlns="http://schemas.openxmlformats.org/spreadsheetml/2006/main">
  <c r="G15" i="2" l="1"/>
  <c r="G15" i="1" l="1"/>
  <c r="G25" i="2" l="1"/>
  <c r="G9" i="2"/>
  <c r="G17" i="2" l="1"/>
  <c r="G19" i="2" s="1"/>
  <c r="G24" i="2" s="1"/>
  <c r="D24" i="2" s="1"/>
  <c r="G12" i="2"/>
  <c r="C24" i="2" l="1"/>
  <c r="G25" i="1" l="1"/>
  <c r="G9" i="1"/>
  <c r="G17" i="1" l="1"/>
  <c r="G19" i="1" s="1"/>
  <c r="G12" i="1"/>
  <c r="G24" i="1" l="1"/>
  <c r="D24" i="1" l="1"/>
  <c r="C24" i="1" s="1"/>
</calcChain>
</file>

<file path=xl/comments1.xml><?xml version="1.0" encoding="utf-8"?>
<comments xmlns="http://schemas.openxmlformats.org/spreadsheetml/2006/main">
  <authors>
    <author>localuser1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駐車場法施行令第18条を参照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注意
駐車場面積は、建物の延床面積に含まれている部分だけの面積です。</t>
        </r>
      </text>
    </comment>
  </commentList>
</comments>
</file>

<file path=xl/comments2.xml><?xml version="1.0" encoding="utf-8"?>
<comments xmlns="http://schemas.openxmlformats.org/spreadsheetml/2006/main">
  <authors>
    <author>localuser1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注意
駐車場面積は、建物の延床面積に含まれている部分のみ入力してください</t>
        </r>
      </text>
    </comment>
  </commentList>
</comments>
</file>

<file path=xl/sharedStrings.xml><?xml version="1.0" encoding="utf-8"?>
<sst xmlns="http://schemas.openxmlformats.org/spreadsheetml/2006/main" count="58" uniqueCount="31">
  <si>
    <t>申請台数　　　　　　　　　　　　　　（敷地外）</t>
    <rPh sb="0" eb="2">
      <t>シンセイ</t>
    </rPh>
    <rPh sb="2" eb="4">
      <t>ダイスウ</t>
    </rPh>
    <rPh sb="19" eb="21">
      <t>シキチ</t>
    </rPh>
    <rPh sb="21" eb="22">
      <t>ガイ</t>
    </rPh>
    <phoneticPr fontId="1"/>
  </si>
  <si>
    <t>附置義務台数計算表</t>
    <rPh sb="0" eb="2">
      <t>フチ</t>
    </rPh>
    <rPh sb="2" eb="4">
      <t>ギム</t>
    </rPh>
    <rPh sb="4" eb="6">
      <t>ダイスウ</t>
    </rPh>
    <rPh sb="6" eb="8">
      <t>ケイサン</t>
    </rPh>
    <rPh sb="8" eb="9">
      <t>ヒョウ</t>
    </rPh>
    <phoneticPr fontId="1"/>
  </si>
  <si>
    <t>特定用途</t>
    <rPh sb="0" eb="2">
      <t>トクテイ</t>
    </rPh>
    <rPh sb="2" eb="4">
      <t>ヨウト</t>
    </rPh>
    <phoneticPr fontId="1"/>
  </si>
  <si>
    <t>①＋②＋③＝</t>
    <phoneticPr fontId="1"/>
  </si>
  <si>
    <t>駐車場整備地区 ・ 商業地域</t>
    <rPh sb="0" eb="3">
      <t>チュウシャジョウ</t>
    </rPh>
    <rPh sb="3" eb="5">
      <t>セイビ</t>
    </rPh>
    <rPh sb="5" eb="7">
      <t>チク</t>
    </rPh>
    <rPh sb="10" eb="12">
      <t>ショウギョウ</t>
    </rPh>
    <rPh sb="12" eb="14">
      <t>チイキ</t>
    </rPh>
    <phoneticPr fontId="1"/>
  </si>
  <si>
    <t>申請者</t>
    <rPh sb="0" eb="2">
      <t>シンセイ</t>
    </rPh>
    <rPh sb="2" eb="3">
      <t>シャ</t>
    </rPh>
    <phoneticPr fontId="1"/>
  </si>
  <si>
    <t>非特定用途</t>
    <rPh sb="0" eb="1">
      <t>ヒ</t>
    </rPh>
    <rPh sb="1" eb="3">
      <t>トクテイ</t>
    </rPh>
    <rPh sb="3" eb="5">
      <t>ヨウト</t>
    </rPh>
    <phoneticPr fontId="1"/>
  </si>
  <si>
    <t>駐車場を附置すべき建築物</t>
    <rPh sb="0" eb="3">
      <t>チュウシャジョウ</t>
    </rPh>
    <rPh sb="4" eb="6">
      <t>フチ</t>
    </rPh>
    <rPh sb="9" eb="12">
      <t>ケンチクブツ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</si>
  <si>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</si>
  <si>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②</t>
    <phoneticPr fontId="1"/>
  </si>
  <si>
    <t>①</t>
    <phoneticPr fontId="1"/>
  </si>
  <si>
    <t>合　計</t>
    <rPh sb="0" eb="1">
      <t>ゴウ</t>
    </rPh>
    <rPh sb="2" eb="3">
      <t>ケイ</t>
    </rPh>
    <phoneticPr fontId="1"/>
  </si>
  <si>
    <t>①＋②＝</t>
    <phoneticPr fontId="1"/>
  </si>
  <si>
    <t>2.3×
5.0ｍ以上</t>
    <rPh sb="9" eb="11">
      <t>イジョウ</t>
    </rPh>
    <phoneticPr fontId="1"/>
  </si>
  <si>
    <t>駐車場面積</t>
    <rPh sb="0" eb="3">
      <t>チュウシャジョウ</t>
    </rPh>
    <rPh sb="3" eb="5">
      <t>メンセキ</t>
    </rPh>
    <phoneticPr fontId="1"/>
  </si>
  <si>
    <t>合計延床面積</t>
    <rPh sb="0" eb="2">
      <t>ゴウケイ</t>
    </rPh>
    <rPh sb="2" eb="3">
      <t>ノベ</t>
    </rPh>
    <rPh sb="3" eb="4">
      <t>ユカ</t>
    </rPh>
    <rPh sb="4" eb="6">
      <t>メンセキ</t>
    </rPh>
    <phoneticPr fontId="1"/>
  </si>
  <si>
    <t>③</t>
    <phoneticPr fontId="1"/>
  </si>
  <si>
    <t>延床面積≧６０００のとき付置義務台数</t>
    <rPh sb="0" eb="1">
      <t>ノ</t>
    </rPh>
    <rPh sb="1" eb="2">
      <t>ユカ</t>
    </rPh>
    <rPh sb="2" eb="4">
      <t>メンセキ</t>
    </rPh>
    <rPh sb="12" eb="14">
      <t>フチ</t>
    </rPh>
    <rPh sb="14" eb="16">
      <t>ギム</t>
    </rPh>
    <rPh sb="16" eb="18">
      <t>ダイスウ</t>
    </rPh>
    <phoneticPr fontId="1"/>
  </si>
  <si>
    <t>（カ）欄により算出した数値</t>
    <rPh sb="3" eb="4">
      <t>ラン</t>
    </rPh>
    <rPh sb="7" eb="9">
      <t>サンシュツ</t>
    </rPh>
    <rPh sb="11" eb="13">
      <t>スウチ</t>
    </rPh>
    <phoneticPr fontId="1"/>
  </si>
  <si>
    <t>2.5×
6.0ｍ以上</t>
    <rPh sb="9" eb="11">
      <t>イジョウ</t>
    </rPh>
    <phoneticPr fontId="1"/>
  </si>
  <si>
    <t>延床面積＜６０００のとき付置義務台数</t>
    <rPh sb="0" eb="1">
      <t>ノ</t>
    </rPh>
    <rPh sb="1" eb="2">
      <t>ユカ</t>
    </rPh>
    <rPh sb="2" eb="4">
      <t>メンセキ</t>
    </rPh>
    <rPh sb="12" eb="14">
      <t>フチ</t>
    </rPh>
    <rPh sb="14" eb="16">
      <t>ギム</t>
    </rPh>
    <rPh sb="16" eb="18">
      <t>ダイスウ</t>
    </rPh>
    <phoneticPr fontId="1"/>
  </si>
  <si>
    <t>3.5×
6.0ｍ以上</t>
    <rPh sb="9" eb="11">
      <t>イジョウ</t>
    </rPh>
    <phoneticPr fontId="1"/>
  </si>
  <si>
    <t>小型</t>
    <rPh sb="0" eb="2">
      <t>コガタ</t>
    </rPh>
    <phoneticPr fontId="1"/>
  </si>
  <si>
    <t>申請台数</t>
    <rPh sb="0" eb="2">
      <t>シンセイ</t>
    </rPh>
    <rPh sb="2" eb="4">
      <t>ダイスウ</t>
    </rPh>
    <phoneticPr fontId="1"/>
  </si>
  <si>
    <t>中型</t>
    <rPh sb="0" eb="2">
      <t>チュウガタ</t>
    </rPh>
    <phoneticPr fontId="1"/>
  </si>
  <si>
    <t>車イス</t>
    <rPh sb="0" eb="1">
      <t>クルマ</t>
    </rPh>
    <phoneticPr fontId="1"/>
  </si>
  <si>
    <t>左以外</t>
    <rPh sb="0" eb="1">
      <t>ヒダリ</t>
    </rPh>
    <rPh sb="1" eb="3">
      <t>イガイ</t>
    </rPh>
    <phoneticPr fontId="1"/>
  </si>
  <si>
    <t>義務台数</t>
    <rPh sb="0" eb="2">
      <t>ギム</t>
    </rPh>
    <rPh sb="2" eb="4">
      <t>ダイスウ</t>
    </rPh>
    <phoneticPr fontId="1"/>
  </si>
  <si>
    <t>赤色の部分に面積を入力してください。</t>
    <rPh sb="0" eb="2">
      <t>アカイロ</t>
    </rPh>
    <rPh sb="3" eb="5">
      <t>ブブン</t>
    </rPh>
    <rPh sb="6" eb="8">
      <t>メンセキ</t>
    </rPh>
    <rPh sb="9" eb="11">
      <t>ニュウリョク</t>
    </rPh>
    <phoneticPr fontId="1"/>
  </si>
  <si>
    <t>周辺地区</t>
    <rPh sb="0" eb="2">
      <t>シュウヘン</t>
    </rPh>
    <rPh sb="2" eb="4">
      <t>チク</t>
    </rPh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</si>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</sst>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5" fillId="0" borderId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176" fontId="4" fillId="2" borderId="4" xfId="1" applyNumberFormat="1" applyFont="1" applyFill="1" applyBorder="1" applyProtection="1">
      <protection locked="0" hidden="1"/>
    </xf>
    <xf numFmtId="0" fontId="4" fillId="0" borderId="0" xfId="0" applyFont="1" applyBorder="1"/>
    <xf numFmtId="0" fontId="0" fillId="0" borderId="0" xfId="0" applyBorder="1"/>
    <xf numFmtId="40" fontId="4" fillId="2" borderId="0" xfId="1" applyNumberFormat="1" applyFont="1" applyFill="1" applyBorder="1" applyProtection="1">
      <protection locked="0" hidden="1"/>
    </xf>
    <xf numFmtId="0" fontId="0" fillId="0" borderId="5" xfId="0" applyBorder="1"/>
    <xf numFmtId="0" fontId="0" fillId="0" borderId="6" xfId="0" applyBorder="1"/>
    <xf numFmtId="0" fontId="4" fillId="3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3" borderId="10" xfId="0" applyFont="1" applyFill="1" applyBorder="1"/>
    <xf numFmtId="0" fontId="4" fillId="4" borderId="11" xfId="0" applyFont="1" applyFill="1" applyBorder="1" applyProtection="1">
      <protection locked="0" hidden="1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0" fontId="4" fillId="2" borderId="10" xfId="1" applyNumberFormat="1" applyFont="1" applyFill="1" applyBorder="1" applyProtection="1">
      <protection locked="0" hidden="1"/>
    </xf>
    <xf numFmtId="0" fontId="4" fillId="4" borderId="13" xfId="0" applyFont="1" applyFill="1" applyBorder="1" applyProtection="1">
      <protection locked="0" hidden="1"/>
    </xf>
    <xf numFmtId="0" fontId="0" fillId="0" borderId="15" xfId="0" applyBorder="1"/>
    <xf numFmtId="0" fontId="4" fillId="0" borderId="16" xfId="0" applyFont="1" applyFill="1" applyBorder="1" applyAlignment="1">
      <alignment horizontal="center"/>
    </xf>
    <xf numFmtId="0" fontId="4" fillId="3" borderId="17" xfId="0" applyFont="1" applyFill="1" applyBorder="1"/>
    <xf numFmtId="0" fontId="4" fillId="4" borderId="18" xfId="0" applyFont="1" applyFill="1" applyBorder="1" applyProtection="1">
      <protection locked="0" hidden="1"/>
    </xf>
    <xf numFmtId="0" fontId="0" fillId="0" borderId="0" xfId="0" applyBorder="1" applyProtection="1">
      <protection locked="0" hidden="1"/>
    </xf>
    <xf numFmtId="176" fontId="4" fillId="6" borderId="0" xfId="1" applyNumberFormat="1" applyFont="1" applyFill="1" applyBorder="1"/>
    <xf numFmtId="0" fontId="4" fillId="0" borderId="0" xfId="0" applyFont="1"/>
    <xf numFmtId="0" fontId="4" fillId="6" borderId="10" xfId="0" applyFont="1" applyFill="1" applyBorder="1"/>
    <xf numFmtId="0" fontId="4" fillId="6" borderId="0" xfId="0" applyFont="1" applyFill="1" applyBorder="1" applyAlignment="1">
      <alignment horizontal="right"/>
    </xf>
    <xf numFmtId="0" fontId="4" fillId="6" borderId="10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4" fillId="3" borderId="20" xfId="0" applyFont="1" applyFill="1" applyBorder="1"/>
    <xf numFmtId="0" fontId="4" fillId="4" borderId="21" xfId="0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0" borderId="0" xfId="0" applyFill="1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Fill="1" applyBorder="1"/>
    <xf numFmtId="0" fontId="6" fillId="4" borderId="22" xfId="0" applyFont="1" applyFill="1" applyBorder="1" applyAlignment="1">
      <alignment horizontal="center" wrapText="1"/>
    </xf>
    <xf numFmtId="0" fontId="4" fillId="4" borderId="23" xfId="0" applyFont="1" applyFill="1" applyBorder="1" applyProtection="1">
      <protection locked="0" hidden="1"/>
    </xf>
    <xf numFmtId="0" fontId="0" fillId="0" borderId="24" xfId="0" applyBorder="1"/>
    <xf numFmtId="0" fontId="0" fillId="0" borderId="24" xfId="0" applyBorder="1" applyProtection="1">
      <protection locked="0" hidden="1"/>
    </xf>
    <xf numFmtId="0" fontId="3" fillId="0" borderId="0" xfId="2" applyFont="1" applyAlignment="1">
      <alignment vertical="center"/>
    </xf>
    <xf numFmtId="0" fontId="5" fillId="0" borderId="0" xfId="2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Font="1"/>
    <xf numFmtId="0" fontId="2" fillId="0" borderId="0" xfId="2" applyFont="1" applyBorder="1" applyAlignment="1"/>
    <xf numFmtId="0" fontId="2" fillId="0" borderId="0" xfId="2" applyFont="1" applyBorder="1"/>
    <xf numFmtId="0" fontId="5" fillId="0" borderId="0" xfId="2" applyFont="1"/>
    <xf numFmtId="0" fontId="5" fillId="0" borderId="0" xfId="2" applyFont="1" applyBorder="1"/>
    <xf numFmtId="0" fontId="5" fillId="0" borderId="0" xfId="2" applyBorder="1" applyAlignment="1">
      <alignment vertical="center" wrapText="1"/>
    </xf>
    <xf numFmtId="0" fontId="5" fillId="0" borderId="2" xfId="2" applyBorder="1"/>
    <xf numFmtId="0" fontId="5" fillId="0" borderId="0" xfId="2" applyBorder="1"/>
    <xf numFmtId="0" fontId="5" fillId="0" borderId="15" xfId="2" applyBorder="1"/>
    <xf numFmtId="0" fontId="5" fillId="0" borderId="2" xfId="2" applyBorder="1" applyAlignment="1">
      <alignment horizontal="right"/>
    </xf>
    <xf numFmtId="176" fontId="4" fillId="2" borderId="10" xfId="3" applyNumberFormat="1" applyFont="1" applyFill="1" applyBorder="1" applyProtection="1">
      <protection locked="0"/>
    </xf>
    <xf numFmtId="0" fontId="5" fillId="0" borderId="0" xfId="2" applyBorder="1" applyAlignment="1">
      <alignment horizontal="right"/>
    </xf>
    <xf numFmtId="40" fontId="4" fillId="2" borderId="10" xfId="3" applyNumberFormat="1" applyFont="1" applyFill="1" applyBorder="1" applyProtection="1">
      <protection locked="0"/>
    </xf>
    <xf numFmtId="176" fontId="4" fillId="6" borderId="0" xfId="3" applyNumberFormat="1" applyFont="1" applyFill="1" applyBorder="1"/>
    <xf numFmtId="0" fontId="4" fillId="0" borderId="0" xfId="2" applyFont="1" applyBorder="1"/>
    <xf numFmtId="0" fontId="4" fillId="0" borderId="0" xfId="2" applyFont="1"/>
    <xf numFmtId="40" fontId="4" fillId="2" borderId="0" xfId="3" applyNumberFormat="1" applyFont="1" applyFill="1" applyBorder="1" applyProtection="1">
      <protection locked="0"/>
    </xf>
    <xf numFmtId="176" fontId="4" fillId="6" borderId="0" xfId="3" applyNumberFormat="1" applyFont="1" applyFill="1"/>
    <xf numFmtId="40" fontId="4" fillId="0" borderId="0" xfId="3" applyNumberFormat="1" applyFont="1" applyFill="1" applyBorder="1" applyProtection="1">
      <protection locked="0"/>
    </xf>
    <xf numFmtId="0" fontId="5" fillId="0" borderId="0" xfId="2" applyFill="1" applyBorder="1"/>
    <xf numFmtId="0" fontId="5" fillId="0" borderId="15" xfId="2" applyFill="1" applyBorder="1"/>
    <xf numFmtId="0" fontId="5" fillId="0" borderId="0" xfId="2" applyFill="1" applyBorder="1" applyAlignment="1">
      <alignment horizontal="right"/>
    </xf>
    <xf numFmtId="176" fontId="4" fillId="0" borderId="0" xfId="3" applyNumberFormat="1" applyFont="1" applyFill="1"/>
    <xf numFmtId="0" fontId="4" fillId="6" borderId="10" xfId="2" applyFont="1" applyFill="1" applyBorder="1"/>
    <xf numFmtId="0" fontId="4" fillId="6" borderId="0" xfId="2" applyFont="1" applyFill="1" applyBorder="1" applyAlignment="1">
      <alignment horizontal="right"/>
    </xf>
    <xf numFmtId="0" fontId="4" fillId="6" borderId="10" xfId="2" applyFont="1" applyFill="1" applyBorder="1" applyAlignment="1">
      <alignment horizontal="right"/>
    </xf>
    <xf numFmtId="0" fontId="5" fillId="0" borderId="0" xfId="2" applyAlignment="1">
      <alignment horizontal="right"/>
    </xf>
    <xf numFmtId="0" fontId="5" fillId="0" borderId="0" xfId="2" applyAlignment="1">
      <alignment horizontal="center" wrapText="1"/>
    </xf>
    <xf numFmtId="0" fontId="5" fillId="0" borderId="6" xfId="2" applyBorder="1"/>
    <xf numFmtId="0" fontId="4" fillId="0" borderId="9" xfId="2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10" xfId="2" applyFont="1" applyFill="1" applyBorder="1"/>
    <xf numFmtId="0" fontId="4" fillId="3" borderId="17" xfId="2" applyFont="1" applyFill="1" applyBorder="1"/>
    <xf numFmtId="0" fontId="4" fillId="3" borderId="20" xfId="2" applyFont="1" applyFill="1" applyBorder="1"/>
    <xf numFmtId="0" fontId="4" fillId="4" borderId="8" xfId="2" applyFont="1" applyFill="1" applyBorder="1" applyAlignment="1">
      <alignment horizontal="center"/>
    </xf>
    <xf numFmtId="0" fontId="4" fillId="4" borderId="11" xfId="2" applyFont="1" applyFill="1" applyBorder="1" applyProtection="1">
      <protection locked="0"/>
    </xf>
    <xf numFmtId="0" fontId="4" fillId="4" borderId="18" xfId="2" applyFont="1" applyFill="1" applyBorder="1" applyProtection="1">
      <protection locked="0"/>
    </xf>
    <xf numFmtId="0" fontId="4" fillId="4" borderId="21" xfId="2" applyFont="1" applyFill="1" applyBorder="1" applyProtection="1">
      <protection locked="0"/>
    </xf>
    <xf numFmtId="0" fontId="5" fillId="0" borderId="28" xfId="2" applyBorder="1"/>
    <xf numFmtId="0" fontId="6" fillId="4" borderId="8" xfId="2" applyFont="1" applyFill="1" applyBorder="1" applyAlignment="1">
      <alignment horizontal="center" wrapText="1"/>
    </xf>
    <xf numFmtId="0" fontId="4" fillId="4" borderId="13" xfId="2" applyFont="1" applyFill="1" applyBorder="1" applyProtection="1">
      <protection locked="0"/>
    </xf>
    <xf numFmtId="0" fontId="5" fillId="0" borderId="3" xfId="2" applyBorder="1"/>
    <xf numFmtId="0" fontId="4" fillId="0" borderId="3" xfId="2" applyFont="1" applyBorder="1" applyAlignment="1"/>
    <xf numFmtId="0" fontId="5" fillId="0" borderId="3" xfId="2" applyFill="1" applyBorder="1"/>
    <xf numFmtId="176" fontId="4" fillId="0" borderId="0" xfId="3" applyNumberFormat="1" applyFont="1" applyFill="1" applyBorder="1"/>
    <xf numFmtId="0" fontId="4" fillId="5" borderId="25" xfId="0" applyFont="1" applyFill="1" applyBorder="1" applyAlignment="1" applyProtection="1">
      <alignment horizontal="right"/>
      <protection locked="0" hidden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0" xfId="2" applyFont="1" applyAlignment="1">
      <alignment horizontal="center" vertical="center"/>
    </xf>
    <xf numFmtId="0" fontId="4" fillId="0" borderId="12" xfId="2" applyFont="1" applyBorder="1" applyAlignment="1" applyProtection="1">
      <alignment horizontal="left" shrinkToFit="1"/>
      <protection locked="0"/>
    </xf>
    <xf numFmtId="0" fontId="5" fillId="0" borderId="1" xfId="2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/>
    </xf>
    <xf numFmtId="0" fontId="5" fillId="0" borderId="14" xfId="2" applyBorder="1" applyAlignment="1">
      <alignment horizontal="center" vertical="center" wrapText="1"/>
    </xf>
    <xf numFmtId="0" fontId="4" fillId="5" borderId="26" xfId="2" applyFont="1" applyFill="1" applyBorder="1" applyAlignment="1">
      <alignment horizontal="right"/>
    </xf>
    <xf numFmtId="0" fontId="4" fillId="5" borderId="27" xfId="2" applyFont="1" applyFill="1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view="pageBreakPreview" zoomScaleSheetLayoutView="100" workbookViewId="0">
      <selection activeCell="I21" sqref="I21"/>
    </sheetView>
    <sheetView tabSelected="1" workbookViewId="1">
      <selection activeCell="J9" sqref="J9"/>
    </sheetView>
  </sheetViews>
  <sheetFormatPr defaultRowHeight="13.5" x14ac:dyDescent="0.15"/>
  <cols>
    <col min="1" max="1" width="3.375" style="1" bestFit="1" customWidth="1"/>
    <col min="2" max="2" width="13.5" customWidth="1"/>
    <col min="3" max="6" width="12.5" customWidth="1"/>
    <col min="7" max="7" width="16.625" bestFit="1" customWidth="1"/>
  </cols>
  <sheetData>
    <row r="1" spans="1:11" ht="36.75" customHeight="1" x14ac:dyDescent="0.15">
      <c r="A1" s="106" t="s">
        <v>1</v>
      </c>
      <c r="B1" s="106"/>
      <c r="C1" s="106"/>
      <c r="D1" s="106"/>
      <c r="E1" s="106"/>
      <c r="F1" s="106"/>
      <c r="G1" s="106"/>
      <c r="H1" s="37"/>
      <c r="I1" s="37"/>
      <c r="J1" s="37"/>
    </row>
    <row r="2" spans="1:11" ht="27" customHeight="1" x14ac:dyDescent="0.15"/>
    <row r="3" spans="1:11" ht="21.75" customHeight="1" x14ac:dyDescent="0.2">
      <c r="C3" s="14"/>
      <c r="D3" s="20" t="s">
        <v>5</v>
      </c>
      <c r="E3" s="107"/>
      <c r="F3" s="107"/>
      <c r="G3" s="107"/>
    </row>
    <row r="4" spans="1:11" ht="21.75" customHeight="1" x14ac:dyDescent="0.2">
      <c r="A4" s="3"/>
      <c r="C4" s="14"/>
      <c r="D4" s="5"/>
      <c r="E4" s="21"/>
      <c r="F4" s="21"/>
      <c r="G4" s="21"/>
    </row>
    <row r="5" spans="1:11" s="2" customFormat="1" ht="18.75" x14ac:dyDescent="0.2">
      <c r="A5" s="3"/>
      <c r="B5" s="108" t="s">
        <v>4</v>
      </c>
      <c r="C5" s="108"/>
      <c r="D5" s="108"/>
      <c r="E5" s="108"/>
      <c r="F5" s="108"/>
    </row>
    <row r="6" spans="1:11" ht="14.25" customHeight="1" x14ac:dyDescent="0.15">
      <c r="A6" s="3"/>
      <c r="B6" s="3"/>
      <c r="C6" s="3"/>
      <c r="D6" s="3"/>
    </row>
    <row r="7" spans="1:11" ht="14.25" customHeight="1" x14ac:dyDescent="0.15">
      <c r="A7" s="109" t="s">
        <v>7</v>
      </c>
      <c r="B7" s="110"/>
      <c r="C7" s="110"/>
      <c r="D7" s="110"/>
      <c r="E7" s="111"/>
    </row>
    <row r="8" spans="1:11" ht="17.25" x14ac:dyDescent="0.2">
      <c r="A8" s="4"/>
      <c r="B8" s="5" t="s">
        <v>2</v>
      </c>
      <c r="D8" s="112" t="s">
        <v>6</v>
      </c>
      <c r="E8" s="113"/>
      <c r="G8" s="5" t="s">
        <v>8</v>
      </c>
    </row>
    <row r="9" spans="1:11" ht="17.25" x14ac:dyDescent="0.2">
      <c r="A9" s="4" t="s">
        <v>10</v>
      </c>
      <c r="B9" s="6">
        <v>1001</v>
      </c>
      <c r="C9" s="15" t="s">
        <v>9</v>
      </c>
      <c r="D9" s="22">
        <v>0</v>
      </c>
      <c r="E9" s="24"/>
      <c r="F9" s="15" t="s">
        <v>12</v>
      </c>
      <c r="G9" s="29">
        <f>B9+D9</f>
        <v>1001</v>
      </c>
      <c r="H9" s="8"/>
    </row>
    <row r="10" spans="1:11" x14ac:dyDescent="0.15">
      <c r="A10" s="4"/>
      <c r="E10" s="24"/>
      <c r="F10" s="15"/>
      <c r="H10" s="8"/>
    </row>
    <row r="11" spans="1:11" ht="17.25" x14ac:dyDescent="0.2">
      <c r="A11" s="4"/>
      <c r="B11" s="7" t="s">
        <v>14</v>
      </c>
      <c r="E11" s="24"/>
      <c r="F11" s="15"/>
      <c r="G11" s="30" t="s">
        <v>15</v>
      </c>
    </row>
    <row r="12" spans="1:11" ht="17.25" x14ac:dyDescent="0.2">
      <c r="A12" s="4" t="s">
        <v>16</v>
      </c>
      <c r="B12" s="9">
        <v>0</v>
      </c>
      <c r="E12" s="8"/>
      <c r="F12" s="41" t="s">
        <v>3</v>
      </c>
      <c r="G12" s="29">
        <f>B12+G9</f>
        <v>1001</v>
      </c>
    </row>
    <row r="13" spans="1:11" ht="14.25" thickBot="1" x14ac:dyDescent="0.2">
      <c r="A13" s="40"/>
      <c r="B13" s="10"/>
      <c r="C13" s="8"/>
      <c r="D13" s="38"/>
      <c r="E13" s="8"/>
      <c r="F13" s="42"/>
    </row>
    <row r="14" spans="1:11" ht="13.5" customHeight="1" x14ac:dyDescent="0.15">
      <c r="A14" s="15"/>
      <c r="B14" s="39"/>
      <c r="C14" s="39"/>
      <c r="D14" s="43"/>
      <c r="E14" s="39"/>
      <c r="H14" s="105"/>
      <c r="I14" s="105"/>
      <c r="J14" s="105"/>
      <c r="K14" s="105"/>
    </row>
    <row r="15" spans="1:11" ht="17.25" x14ac:dyDescent="0.2">
      <c r="B15" s="7" t="s">
        <v>17</v>
      </c>
      <c r="G15" s="31">
        <f>IF(B9+D9/3&gt;=1000,B9/150+D9/350,"")</f>
        <v>6.6733333333333329</v>
      </c>
      <c r="H15" s="105"/>
      <c r="I15" s="105"/>
      <c r="J15" s="105"/>
      <c r="K15" s="105"/>
    </row>
    <row r="16" spans="1:11" x14ac:dyDescent="0.15">
      <c r="H16" s="105"/>
      <c r="I16" s="105"/>
      <c r="J16" s="105"/>
      <c r="K16" s="105"/>
    </row>
    <row r="17" spans="2:7" ht="17.25" x14ac:dyDescent="0.2">
      <c r="B17" s="7" t="s">
        <v>18</v>
      </c>
      <c r="G17" s="32">
        <f>IF(G9&lt;6000,1-1000*(6000-G9)/(6000*(B9+D9/3)-1000*G9),"")</f>
        <v>1.1988011988012248E-3</v>
      </c>
    </row>
    <row r="18" spans="2:7" x14ac:dyDescent="0.15">
      <c r="G18" s="15"/>
    </row>
    <row r="19" spans="2:7" ht="17.25" x14ac:dyDescent="0.2">
      <c r="B19" s="7" t="s">
        <v>20</v>
      </c>
      <c r="G19" s="33">
        <f>IF(G9&lt;6000,G15*G17,"")</f>
        <v>8.0000000000001736E-3</v>
      </c>
    </row>
    <row r="22" spans="2:7" ht="27" x14ac:dyDescent="0.15">
      <c r="C22" s="16" t="s">
        <v>13</v>
      </c>
      <c r="D22" s="16" t="s">
        <v>19</v>
      </c>
      <c r="E22" s="16" t="s">
        <v>21</v>
      </c>
      <c r="F22" s="14"/>
    </row>
    <row r="23" spans="2:7" ht="17.25" x14ac:dyDescent="0.2">
      <c r="B23" s="11"/>
      <c r="C23" s="17" t="s">
        <v>22</v>
      </c>
      <c r="D23" s="17" t="s">
        <v>24</v>
      </c>
      <c r="E23" s="17" t="s">
        <v>25</v>
      </c>
      <c r="F23" s="25" t="s">
        <v>26</v>
      </c>
      <c r="G23" s="34" t="s">
        <v>11</v>
      </c>
    </row>
    <row r="24" spans="2:7" ht="17.25" x14ac:dyDescent="0.2">
      <c r="B24" s="12" t="s">
        <v>27</v>
      </c>
      <c r="C24" s="18">
        <f>G24-D24-E24</f>
        <v>0</v>
      </c>
      <c r="D24" s="18">
        <f>IF(ROUNDUP((ROUNDUP(G24,0))*0.3-1,0)&lt;1,0,ROUNDUP((ROUNDUP(G24,0))*0.3-1,0))</f>
        <v>0</v>
      </c>
      <c r="E24" s="18">
        <v>1</v>
      </c>
      <c r="F24" s="26"/>
      <c r="G24" s="35">
        <f>IF(G9&gt;=6000,ROUNDUP(G15,0),ROUNDUP(G19,0))</f>
        <v>1</v>
      </c>
    </row>
    <row r="25" spans="2:7" ht="17.25" x14ac:dyDescent="0.2">
      <c r="B25" s="13" t="s">
        <v>23</v>
      </c>
      <c r="C25" s="19"/>
      <c r="D25" s="19"/>
      <c r="E25" s="19"/>
      <c r="F25" s="27">
        <v>0</v>
      </c>
      <c r="G25" s="36">
        <f>SUM(C25:F27)</f>
        <v>0</v>
      </c>
    </row>
    <row r="26" spans="2:7" ht="18" customHeight="1" x14ac:dyDescent="0.2">
      <c r="B26" s="46"/>
      <c r="C26" s="103"/>
      <c r="D26" s="103"/>
      <c r="E26" s="47"/>
      <c r="F26" s="28"/>
    </row>
    <row r="27" spans="2:7" ht="25.5" customHeight="1" x14ac:dyDescent="0.2">
      <c r="B27" s="44" t="s">
        <v>0</v>
      </c>
      <c r="C27" s="23">
        <v>0</v>
      </c>
      <c r="D27" s="23">
        <v>0</v>
      </c>
      <c r="E27" s="23">
        <v>0</v>
      </c>
      <c r="F27" s="45">
        <v>0</v>
      </c>
    </row>
    <row r="30" spans="2:7" x14ac:dyDescent="0.15">
      <c r="B30" s="104" t="s">
        <v>28</v>
      </c>
      <c r="C30" s="104"/>
      <c r="D30" s="104"/>
      <c r="E30" s="104"/>
      <c r="F30" s="104"/>
      <c r="G30" s="104"/>
    </row>
    <row r="31" spans="2:7" x14ac:dyDescent="0.15">
      <c r="B31" s="104"/>
      <c r="C31" s="104"/>
      <c r="D31" s="104"/>
      <c r="E31" s="104"/>
      <c r="F31" s="104"/>
      <c r="G31" s="104"/>
    </row>
    <row r="32" spans="2:7" x14ac:dyDescent="0.15">
      <c r="B32" s="104"/>
      <c r="C32" s="104"/>
      <c r="D32" s="104"/>
      <c r="E32" s="104"/>
      <c r="F32" s="104"/>
      <c r="G32" s="104"/>
    </row>
    <row r="33" spans="2:7" x14ac:dyDescent="0.15">
      <c r="B33" s="104"/>
      <c r="C33" s="104"/>
      <c r="D33" s="104"/>
      <c r="E33" s="104"/>
      <c r="F33" s="104"/>
      <c r="G33" s="104"/>
    </row>
  </sheetData>
  <mergeCells count="8">
    <mergeCell ref="C26:D26"/>
    <mergeCell ref="B30:G33"/>
    <mergeCell ref="H14:K16"/>
    <mergeCell ref="A1:G1"/>
    <mergeCell ref="E3:G3"/>
    <mergeCell ref="B5:F5"/>
    <mergeCell ref="A7:E7"/>
    <mergeCell ref="D8:E8"/>
  </mergeCells>
  <phoneticPr fontId="1"/>
  <pageMargins left="0.75" right="0.28999999999999998" top="1" bottom="1" header="0.51200000000000001" footer="0.51200000000000001"/>
  <pageSetup paperSize="9" scale="9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workbookViewId="0">
      <selection activeCell="D30" sqref="D30"/>
    </sheetView>
    <sheetView workbookViewId="1">
      <selection activeCell="L7" sqref="L7"/>
    </sheetView>
  </sheetViews>
  <sheetFormatPr defaultRowHeight="13.5" x14ac:dyDescent="0.15"/>
  <cols>
    <col min="1" max="1" width="3.375" style="49" bestFit="1" customWidth="1"/>
    <col min="2" max="2" width="13.5" style="49" customWidth="1"/>
    <col min="3" max="3" width="12.75" style="49" customWidth="1"/>
    <col min="4" max="4" width="12.375" style="49" customWidth="1"/>
    <col min="5" max="6" width="13.125" style="49" customWidth="1"/>
    <col min="7" max="7" width="19" style="49" customWidth="1"/>
    <col min="8" max="8" width="11.375" style="49" bestFit="1" customWidth="1"/>
    <col min="9" max="12" width="9" style="49"/>
    <col min="13" max="13" width="9.75" style="49" bestFit="1" customWidth="1"/>
    <col min="14" max="16384" width="9" style="49"/>
  </cols>
  <sheetData>
    <row r="1" spans="1:9" ht="36.75" customHeight="1" x14ac:dyDescent="0.15">
      <c r="A1" s="114" t="s">
        <v>1</v>
      </c>
      <c r="B1" s="114"/>
      <c r="C1" s="114"/>
      <c r="D1" s="114"/>
      <c r="E1" s="114"/>
      <c r="F1" s="114"/>
      <c r="G1" s="114"/>
      <c r="H1" s="48"/>
      <c r="I1" s="48"/>
    </row>
    <row r="2" spans="1:9" ht="27" customHeight="1" x14ac:dyDescent="0.15">
      <c r="B2" s="50"/>
      <c r="C2" s="50"/>
      <c r="D2" s="50"/>
      <c r="E2" s="51"/>
      <c r="F2" s="51"/>
      <c r="G2" s="50"/>
      <c r="H2" s="50"/>
      <c r="I2" s="50"/>
    </row>
    <row r="3" spans="1:9" ht="21.75" customHeight="1" x14ac:dyDescent="0.2">
      <c r="C3" s="52"/>
      <c r="D3" s="53" t="s">
        <v>5</v>
      </c>
      <c r="E3" s="115"/>
      <c r="F3" s="115"/>
      <c r="G3" s="115"/>
    </row>
    <row r="4" spans="1:9" ht="21.75" customHeight="1" x14ac:dyDescent="0.2">
      <c r="C4" s="52"/>
      <c r="D4" s="54"/>
      <c r="E4" s="55"/>
      <c r="F4" s="55"/>
      <c r="G4" s="55"/>
    </row>
    <row r="5" spans="1:9" s="56" customFormat="1" ht="18.75" x14ac:dyDescent="0.2">
      <c r="B5" s="57" t="s">
        <v>29</v>
      </c>
      <c r="C5" s="58"/>
      <c r="D5" s="58"/>
      <c r="E5" s="58"/>
      <c r="F5" s="58"/>
      <c r="G5" s="58"/>
    </row>
    <row r="6" spans="1:9" s="59" customFormat="1" ht="14.25" customHeight="1" thickBot="1" x14ac:dyDescent="0.2">
      <c r="B6" s="60"/>
      <c r="C6" s="60"/>
      <c r="D6" s="60"/>
      <c r="E6" s="60"/>
      <c r="F6" s="60"/>
      <c r="G6" s="60"/>
    </row>
    <row r="7" spans="1:9" s="59" customFormat="1" ht="14.25" customHeight="1" x14ac:dyDescent="0.15">
      <c r="A7" s="116" t="s">
        <v>7</v>
      </c>
      <c r="B7" s="117"/>
      <c r="C7" s="117"/>
      <c r="D7" s="117"/>
      <c r="E7" s="118"/>
      <c r="F7" s="61"/>
      <c r="G7" s="60"/>
    </row>
    <row r="8" spans="1:9" ht="17.25" x14ac:dyDescent="0.2">
      <c r="A8" s="62"/>
      <c r="B8" s="54" t="s">
        <v>2</v>
      </c>
      <c r="C8" s="63"/>
      <c r="D8" s="54" t="s">
        <v>6</v>
      </c>
      <c r="E8" s="64"/>
      <c r="F8" s="63"/>
      <c r="G8" s="54" t="s">
        <v>8</v>
      </c>
    </row>
    <row r="9" spans="1:9" ht="17.25" x14ac:dyDescent="0.2">
      <c r="A9" s="65" t="s">
        <v>10</v>
      </c>
      <c r="B9" s="66">
        <v>3001</v>
      </c>
      <c r="C9" s="67" t="s">
        <v>9</v>
      </c>
      <c r="D9" s="68"/>
      <c r="E9" s="64"/>
      <c r="F9" s="67" t="s">
        <v>12</v>
      </c>
      <c r="G9" s="69">
        <f>B9+D9</f>
        <v>3001</v>
      </c>
    </row>
    <row r="10" spans="1:9" x14ac:dyDescent="0.15">
      <c r="A10" s="65"/>
      <c r="B10" s="63" t="s">
        <v>30</v>
      </c>
      <c r="C10" s="63"/>
      <c r="D10" s="63"/>
      <c r="E10" s="64"/>
      <c r="F10" s="63"/>
      <c r="G10" s="63"/>
    </row>
    <row r="11" spans="1:9" ht="17.25" x14ac:dyDescent="0.2">
      <c r="A11" s="65"/>
      <c r="B11" s="70" t="s">
        <v>14</v>
      </c>
      <c r="C11" s="63"/>
      <c r="D11" s="63"/>
      <c r="E11" s="64"/>
      <c r="F11" s="63"/>
      <c r="G11" s="71" t="s">
        <v>15</v>
      </c>
    </row>
    <row r="12" spans="1:9" ht="17.25" x14ac:dyDescent="0.2">
      <c r="A12" s="65" t="s">
        <v>16</v>
      </c>
      <c r="B12" s="72"/>
      <c r="C12" s="63"/>
      <c r="D12" s="63"/>
      <c r="E12" s="64"/>
      <c r="F12" s="67" t="s">
        <v>3</v>
      </c>
      <c r="G12" s="73">
        <f>B12+G9</f>
        <v>3001</v>
      </c>
    </row>
    <row r="13" spans="1:9" ht="18" thickBot="1" x14ac:dyDescent="0.25">
      <c r="A13" s="65"/>
      <c r="B13" s="74"/>
      <c r="C13" s="75"/>
      <c r="D13" s="75"/>
      <c r="E13" s="76"/>
      <c r="F13" s="77"/>
      <c r="G13" s="78"/>
    </row>
    <row r="14" spans="1:9" ht="17.25" x14ac:dyDescent="0.2">
      <c r="A14" s="99"/>
      <c r="B14" s="100"/>
      <c r="C14" s="101"/>
      <c r="D14" s="101"/>
      <c r="E14" s="101"/>
      <c r="F14" s="67"/>
      <c r="G14" s="102"/>
    </row>
    <row r="15" spans="1:9" ht="17.25" x14ac:dyDescent="0.2">
      <c r="B15" s="70" t="s">
        <v>17</v>
      </c>
      <c r="C15" s="63"/>
      <c r="D15" s="63"/>
      <c r="E15" s="63"/>
      <c r="F15" s="63"/>
      <c r="G15" s="79">
        <f>IF(B9&gt;=3000,B9/150,"")</f>
        <v>20.006666666666668</v>
      </c>
    </row>
    <row r="16" spans="1:9" x14ac:dyDescent="0.15">
      <c r="B16" s="63"/>
      <c r="C16" s="63"/>
      <c r="D16" s="63"/>
      <c r="E16" s="63"/>
      <c r="F16" s="63"/>
      <c r="G16" s="63"/>
    </row>
    <row r="17" spans="1:7" ht="17.25" x14ac:dyDescent="0.2">
      <c r="B17" s="70" t="s">
        <v>18</v>
      </c>
      <c r="C17" s="63"/>
      <c r="D17" s="63"/>
      <c r="E17" s="63"/>
      <c r="F17" s="63"/>
      <c r="G17" s="80">
        <f>IF(G9&lt;6000,1-(6000-G9)/G9,"")</f>
        <v>6.6644451849384723E-4</v>
      </c>
    </row>
    <row r="18" spans="1:7" x14ac:dyDescent="0.15">
      <c r="B18" s="63"/>
      <c r="C18" s="63"/>
      <c r="D18" s="63"/>
      <c r="E18" s="63"/>
      <c r="F18" s="63"/>
      <c r="G18" s="67"/>
    </row>
    <row r="19" spans="1:7" ht="17.25" x14ac:dyDescent="0.2">
      <c r="B19" s="70" t="s">
        <v>20</v>
      </c>
      <c r="C19" s="63"/>
      <c r="D19" s="63"/>
      <c r="E19" s="63"/>
      <c r="F19" s="63"/>
      <c r="G19" s="81">
        <f>IF(G9&lt;6000,G15*G17,"")</f>
        <v>1.333333333333357E-2</v>
      </c>
    </row>
    <row r="22" spans="1:7" ht="27" x14ac:dyDescent="0.15">
      <c r="A22" s="82"/>
      <c r="C22" s="83" t="s">
        <v>13</v>
      </c>
      <c r="D22" s="83" t="s">
        <v>19</v>
      </c>
      <c r="E22" s="83" t="s">
        <v>21</v>
      </c>
      <c r="F22" s="52"/>
    </row>
    <row r="23" spans="1:7" ht="17.25" x14ac:dyDescent="0.2">
      <c r="B23" s="84"/>
      <c r="C23" s="85" t="s">
        <v>22</v>
      </c>
      <c r="D23" s="85" t="s">
        <v>24</v>
      </c>
      <c r="E23" s="85" t="s">
        <v>25</v>
      </c>
      <c r="F23" s="86" t="s">
        <v>26</v>
      </c>
      <c r="G23" s="87" t="s">
        <v>11</v>
      </c>
    </row>
    <row r="24" spans="1:7" ht="17.25" x14ac:dyDescent="0.2">
      <c r="B24" s="88" t="s">
        <v>27</v>
      </c>
      <c r="C24" s="89">
        <f>G24-D24-E24</f>
        <v>0</v>
      </c>
      <c r="D24" s="89">
        <f>IF(ROUNDUP((ROUNDUP(G24,0))*0.3-1,0)&lt;1,0,ROUNDUP((ROUNDUP(G24,0))*0.3-1,0))</f>
        <v>0</v>
      </c>
      <c r="E24" s="89">
        <v>1</v>
      </c>
      <c r="F24" s="90"/>
      <c r="G24" s="91">
        <f>IF(G9&gt;=6000,ROUNDUP(G15,0),ROUNDUP(G19,0))</f>
        <v>1</v>
      </c>
    </row>
    <row r="25" spans="1:7" ht="17.25" x14ac:dyDescent="0.2">
      <c r="B25" s="92" t="s">
        <v>23</v>
      </c>
      <c r="C25" s="93">
        <v>0</v>
      </c>
      <c r="D25" s="93">
        <v>0</v>
      </c>
      <c r="E25" s="93">
        <v>0</v>
      </c>
      <c r="F25" s="94">
        <v>0</v>
      </c>
      <c r="G25" s="95">
        <f>SUM(C25:F27)</f>
        <v>0</v>
      </c>
    </row>
    <row r="26" spans="1:7" ht="18" customHeight="1" x14ac:dyDescent="0.2">
      <c r="C26" s="119"/>
      <c r="D26" s="120"/>
      <c r="E26" s="96"/>
      <c r="F26" s="63"/>
    </row>
    <row r="27" spans="1:7" ht="25.5" customHeight="1" x14ac:dyDescent="0.2">
      <c r="B27" s="97" t="s">
        <v>0</v>
      </c>
      <c r="C27" s="93">
        <v>0</v>
      </c>
      <c r="D27" s="98">
        <v>0</v>
      </c>
      <c r="E27" s="93">
        <v>0</v>
      </c>
      <c r="F27" s="98">
        <v>0</v>
      </c>
      <c r="G27" s="63"/>
    </row>
  </sheetData>
  <sheetProtection selectLockedCells="1"/>
  <mergeCells count="4">
    <mergeCell ref="A1:G1"/>
    <mergeCell ref="E3:G3"/>
    <mergeCell ref="A7:E7"/>
    <mergeCell ref="C26:D26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駐車場整備・商業</vt:lpstr>
      <vt:lpstr>周辺地区</vt:lpstr>
      <vt:lpstr>周辺地区!Print_Area</vt:lpstr>
      <vt:lpstr>駐車場整備・商業!Print_Area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localuser1</dc:creator>
  <cp:lastModifiedBy>takasaki</cp:lastModifiedBy>
  <cp:lastPrinted>2021-09-10T03:09:30Z</cp:lastPrinted>
  <dcterms:created xsi:type="dcterms:W3CDTF">2008-09-22T07:23:26Z</dcterms:created>
  <dcterms:modified xsi:type="dcterms:W3CDTF">2024-08-05T02:39:41Z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2016-12-02T07:20:37Z</vt:filetime>
  </property>
</Properties>
</file>