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16介護保険課\02_介護サービス担当\特別給付（短期入所サービス費）\【作業中】ベースアップ等支援加算\"/>
    </mc:Choice>
  </mc:AlternateContent>
  <bookViews>
    <workbookView xWindow="0" yWindow="0" windowWidth="28800" windowHeight="12360" firstSheet="1" activeTab="1"/>
  </bookViews>
  <sheets>
    <sheet name="予備計算" sheetId="8" state="hidden" r:id="rId1"/>
    <sheet name="検算シート ”Light”" sheetId="7" r:id="rId2"/>
    <sheet name="マニュアル" sheetId="9" r:id="rId3"/>
  </sheets>
  <definedNames>
    <definedName name="_xlnm.Print_Area" localSheetId="1">'検算シート ”Light”'!$A$1:$AI$42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" i="7" l="1"/>
  <c r="AG13" i="8" l="1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B8" i="8"/>
  <c r="J8" i="8" s="1"/>
  <c r="B7" i="8"/>
  <c r="AE7" i="8" s="1"/>
  <c r="B6" i="8"/>
  <c r="K6" i="8" s="1"/>
  <c r="B5" i="8"/>
  <c r="W5" i="8" s="1"/>
  <c r="B4" i="8"/>
  <c r="AD4" i="8" s="1"/>
  <c r="AG6" i="8" l="1"/>
  <c r="E6" i="8"/>
  <c r="AG7" i="8"/>
  <c r="M6" i="8"/>
  <c r="C6" i="8"/>
  <c r="Q6" i="8"/>
  <c r="D6" i="8"/>
  <c r="F6" i="8"/>
  <c r="S6" i="8"/>
  <c r="P6" i="8"/>
  <c r="I6" i="8"/>
  <c r="W6" i="8"/>
  <c r="AG5" i="8"/>
  <c r="AG4" i="8"/>
  <c r="L6" i="8"/>
  <c r="T6" i="8"/>
  <c r="O6" i="8"/>
  <c r="AB6" i="8"/>
  <c r="U6" i="8"/>
  <c r="AC6" i="8"/>
  <c r="G6" i="8"/>
  <c r="V6" i="8"/>
  <c r="H6" i="8"/>
  <c r="N6" i="8"/>
  <c r="J6" i="8"/>
  <c r="R6" i="8"/>
  <c r="AG8" i="8"/>
  <c r="AH12" i="8"/>
  <c r="E4" i="8"/>
  <c r="P4" i="8"/>
  <c r="AA4" i="8"/>
  <c r="N8" i="8"/>
  <c r="H4" i="8"/>
  <c r="S4" i="8"/>
  <c r="AC4" i="8"/>
  <c r="K4" i="8"/>
  <c r="U4" i="8"/>
  <c r="AF4" i="8"/>
  <c r="C4" i="8"/>
  <c r="M4" i="8"/>
  <c r="X4" i="8"/>
  <c r="AD5" i="8"/>
  <c r="I7" i="8"/>
  <c r="R7" i="8"/>
  <c r="D4" i="8"/>
  <c r="I4" i="8"/>
  <c r="O4" i="8"/>
  <c r="T4" i="8"/>
  <c r="Y4" i="8"/>
  <c r="AE4" i="8"/>
  <c r="F5" i="8"/>
  <c r="R5" i="8"/>
  <c r="AE5" i="8"/>
  <c r="D7" i="8"/>
  <c r="L7" i="8"/>
  <c r="W7" i="8"/>
  <c r="V8" i="8"/>
  <c r="AH10" i="8"/>
  <c r="AH11" i="8"/>
  <c r="O5" i="8"/>
  <c r="G5" i="8"/>
  <c r="V5" i="8"/>
  <c r="E7" i="8"/>
  <c r="M7" i="8"/>
  <c r="Y7" i="8"/>
  <c r="F8" i="8"/>
  <c r="Z8" i="8"/>
  <c r="G4" i="8"/>
  <c r="L4" i="8"/>
  <c r="Q4" i="8"/>
  <c r="W4" i="8"/>
  <c r="AB4" i="8"/>
  <c r="N5" i="8"/>
  <c r="H7" i="8"/>
  <c r="Q7" i="8"/>
  <c r="AF6" i="8"/>
  <c r="X6" i="8"/>
  <c r="AE6" i="8"/>
  <c r="AA6" i="8"/>
  <c r="AC5" i="8"/>
  <c r="Y5" i="8"/>
  <c r="U5" i="8"/>
  <c r="Q5" i="8"/>
  <c r="M5" i="8"/>
  <c r="I5" i="8"/>
  <c r="E5" i="8"/>
  <c r="AF5" i="8"/>
  <c r="AB5" i="8"/>
  <c r="X5" i="8"/>
  <c r="T5" i="8"/>
  <c r="P5" i="8"/>
  <c r="L5" i="8"/>
  <c r="H5" i="8"/>
  <c r="D5" i="8"/>
  <c r="J5" i="8"/>
  <c r="Z5" i="8"/>
  <c r="Y6" i="8"/>
  <c r="AD6" i="8"/>
  <c r="C5" i="8"/>
  <c r="K5" i="8"/>
  <c r="S5" i="8"/>
  <c r="AA5" i="8"/>
  <c r="Z6" i="8"/>
  <c r="AD7" i="8"/>
  <c r="Z7" i="8"/>
  <c r="V7" i="8"/>
  <c r="AF7" i="8"/>
  <c r="AB7" i="8"/>
  <c r="X7" i="8"/>
  <c r="T7" i="8"/>
  <c r="P7" i="8"/>
  <c r="F7" i="8"/>
  <c r="J7" i="8"/>
  <c r="N7" i="8"/>
  <c r="S7" i="8"/>
  <c r="AA7" i="8"/>
  <c r="AC8" i="8"/>
  <c r="Y8" i="8"/>
  <c r="U8" i="8"/>
  <c r="Q8" i="8"/>
  <c r="M8" i="8"/>
  <c r="I8" i="8"/>
  <c r="E8" i="8"/>
  <c r="AF8" i="8"/>
  <c r="AB8" i="8"/>
  <c r="X8" i="8"/>
  <c r="T8" i="8"/>
  <c r="P8" i="8"/>
  <c r="L8" i="8"/>
  <c r="H8" i="8"/>
  <c r="AE8" i="8"/>
  <c r="AA8" i="8"/>
  <c r="W8" i="8"/>
  <c r="S8" i="8"/>
  <c r="O8" i="8"/>
  <c r="K8" i="8"/>
  <c r="G8" i="8"/>
  <c r="C8" i="8"/>
  <c r="AD8" i="8"/>
  <c r="AH9" i="8"/>
  <c r="F4" i="8"/>
  <c r="J4" i="8"/>
  <c r="N4" i="8"/>
  <c r="R4" i="8"/>
  <c r="V4" i="8"/>
  <c r="Z4" i="8"/>
  <c r="C7" i="8"/>
  <c r="G7" i="8"/>
  <c r="K7" i="8"/>
  <c r="O7" i="8"/>
  <c r="U7" i="8"/>
  <c r="AC7" i="8"/>
  <c r="D8" i="8"/>
  <c r="R8" i="8"/>
  <c r="AH13" i="8"/>
  <c r="L13" i="7"/>
  <c r="AG14" i="8" l="1"/>
  <c r="J14" i="8"/>
  <c r="N14" i="8"/>
  <c r="AE14" i="8"/>
  <c r="T14" i="8"/>
  <c r="S14" i="8"/>
  <c r="P14" i="8"/>
  <c r="K14" i="8"/>
  <c r="L14" i="8"/>
  <c r="AB14" i="8"/>
  <c r="Z14" i="8"/>
  <c r="W14" i="8"/>
  <c r="G14" i="8"/>
  <c r="AH6" i="8"/>
  <c r="F14" i="8"/>
  <c r="AA14" i="8"/>
  <c r="AD14" i="8"/>
  <c r="D14" i="8"/>
  <c r="E14" i="8"/>
  <c r="U14" i="8"/>
  <c r="AF14" i="8"/>
  <c r="O14" i="8"/>
  <c r="H14" i="8"/>
  <c r="X14" i="8"/>
  <c r="I14" i="8"/>
  <c r="Y14" i="8"/>
  <c r="AH7" i="8"/>
  <c r="AH8" i="8"/>
  <c r="AH5" i="8"/>
  <c r="V14" i="8"/>
  <c r="M14" i="8"/>
  <c r="AC14" i="8"/>
  <c r="AH4" i="8"/>
  <c r="R14" i="8"/>
  <c r="Q14" i="8"/>
  <c r="C14" i="8"/>
  <c r="W13" i="7"/>
  <c r="W12" i="7"/>
  <c r="C16" i="8" l="1"/>
  <c r="AH14" i="8"/>
  <c r="Z5" i="7"/>
  <c r="AC6" i="7"/>
  <c r="AC7" i="7"/>
  <c r="AC9" i="7"/>
  <c r="AI14" i="8" l="1"/>
  <c r="C17" i="8"/>
  <c r="D16" i="8"/>
  <c r="E16" i="8" l="1"/>
  <c r="D17" i="8"/>
  <c r="AA13" i="7"/>
  <c r="AH25" i="7"/>
  <c r="AH24" i="7"/>
  <c r="AH23" i="7"/>
  <c r="AH22" i="7"/>
  <c r="AH21" i="7"/>
  <c r="AH20" i="7"/>
  <c r="AH19" i="7"/>
  <c r="AH18" i="7"/>
  <c r="AH17" i="7"/>
  <c r="AH16" i="7"/>
  <c r="E17" i="8" l="1"/>
  <c r="F16" i="8"/>
  <c r="AE13" i="7"/>
  <c r="Q12" i="7" s="1"/>
  <c r="C26" i="7"/>
  <c r="F17" i="8" l="1"/>
  <c r="C2" i="8"/>
  <c r="G16" i="8"/>
  <c r="D26" i="7"/>
  <c r="G17" i="8" l="1"/>
  <c r="C19" i="8"/>
  <c r="C20" i="8"/>
  <c r="H16" i="8"/>
  <c r="D2" i="8"/>
  <c r="C23" i="8"/>
  <c r="E26" i="7"/>
  <c r="H17" i="8" l="1"/>
  <c r="C21" i="8"/>
  <c r="C24" i="8" s="1"/>
  <c r="D19" i="8"/>
  <c r="D20" i="8"/>
  <c r="D23" i="8"/>
  <c r="E2" i="8"/>
  <c r="E23" i="8" s="1"/>
  <c r="I16" i="8"/>
  <c r="F26" i="7"/>
  <c r="I17" i="8" l="1"/>
  <c r="F2" i="8"/>
  <c r="D21" i="8"/>
  <c r="D24" i="8" s="1"/>
  <c r="J16" i="8"/>
  <c r="E19" i="8"/>
  <c r="E20" i="8"/>
  <c r="E21" i="8" s="1"/>
  <c r="E24" i="8" s="1"/>
  <c r="G26" i="7"/>
  <c r="J17" i="8" l="1"/>
  <c r="F19" i="8"/>
  <c r="F20" i="8"/>
  <c r="G2" i="8"/>
  <c r="G23" i="8" s="1"/>
  <c r="K16" i="8"/>
  <c r="F23" i="8"/>
  <c r="H26" i="7"/>
  <c r="K17" i="8" l="1"/>
  <c r="F21" i="8"/>
  <c r="F24" i="8" s="1"/>
  <c r="L16" i="8"/>
  <c r="H2" i="8"/>
  <c r="G19" i="8"/>
  <c r="G20" i="8"/>
  <c r="G21" i="8" s="1"/>
  <c r="G24" i="8" s="1"/>
  <c r="I26" i="7"/>
  <c r="L17" i="8" l="1"/>
  <c r="H19" i="8"/>
  <c r="H20" i="8"/>
  <c r="I2" i="8"/>
  <c r="I23" i="8" s="1"/>
  <c r="H23" i="8"/>
  <c r="M16" i="8"/>
  <c r="J26" i="7"/>
  <c r="M17" i="8" l="1"/>
  <c r="J2" i="8"/>
  <c r="J23" i="8" s="1"/>
  <c r="N16" i="8"/>
  <c r="I19" i="8"/>
  <c r="I20" i="8"/>
  <c r="I21" i="8" s="1"/>
  <c r="I24" i="8" s="1"/>
  <c r="H21" i="8"/>
  <c r="H24" i="8" s="1"/>
  <c r="K26" i="7"/>
  <c r="N17" i="8" l="1"/>
  <c r="O16" i="8"/>
  <c r="K2" i="8"/>
  <c r="K23" i="8" s="1"/>
  <c r="J19" i="8"/>
  <c r="J20" i="8"/>
  <c r="J21" i="8" s="1"/>
  <c r="J24" i="8" s="1"/>
  <c r="L26" i="7"/>
  <c r="P16" i="8" l="1"/>
  <c r="L2" i="8"/>
  <c r="L23" i="8" s="1"/>
  <c r="K19" i="8"/>
  <c r="K20" i="8"/>
  <c r="K21" i="8" s="1"/>
  <c r="K24" i="8" s="1"/>
  <c r="O17" i="8"/>
  <c r="M26" i="7"/>
  <c r="P17" i="8" l="1"/>
  <c r="M2" i="8"/>
  <c r="M23" i="8" s="1"/>
  <c r="L19" i="8"/>
  <c r="L20" i="8"/>
  <c r="L21" i="8" s="1"/>
  <c r="L24" i="8" s="1"/>
  <c r="Q16" i="8"/>
  <c r="N26" i="7"/>
  <c r="N2" i="8" l="1"/>
  <c r="N23" i="8" s="1"/>
  <c r="R16" i="8"/>
  <c r="Q17" i="8"/>
  <c r="M19" i="8"/>
  <c r="M20" i="8"/>
  <c r="M21" i="8" s="1"/>
  <c r="M24" i="8" s="1"/>
  <c r="O26" i="7"/>
  <c r="R17" i="8" l="1"/>
  <c r="O2" i="8"/>
  <c r="O23" i="8" s="1"/>
  <c r="S16" i="8"/>
  <c r="N19" i="8"/>
  <c r="N20" i="8"/>
  <c r="N21" i="8" s="1"/>
  <c r="N24" i="8" s="1"/>
  <c r="P26" i="7"/>
  <c r="S17" i="8" l="1"/>
  <c r="P2" i="8"/>
  <c r="P23" i="8" s="1"/>
  <c r="T16" i="8"/>
  <c r="O19" i="8"/>
  <c r="O20" i="8"/>
  <c r="O21" i="8" s="1"/>
  <c r="O24" i="8" s="1"/>
  <c r="Q26" i="7"/>
  <c r="T17" i="8" l="1"/>
  <c r="Q2" i="8"/>
  <c r="Q23" i="8" s="1"/>
  <c r="U16" i="8"/>
  <c r="P19" i="8"/>
  <c r="P20" i="8"/>
  <c r="P21" i="8" s="1"/>
  <c r="P24" i="8" s="1"/>
  <c r="R26" i="7"/>
  <c r="U17" i="8" l="1"/>
  <c r="R2" i="8"/>
  <c r="R23" i="8" s="1"/>
  <c r="V16" i="8"/>
  <c r="Q19" i="8"/>
  <c r="Q20" i="8"/>
  <c r="Q21" i="8" s="1"/>
  <c r="Q24" i="8" s="1"/>
  <c r="S26" i="7"/>
  <c r="V17" i="8" l="1"/>
  <c r="S2" i="8"/>
  <c r="S23" i="8" s="1"/>
  <c r="W16" i="8"/>
  <c r="R19" i="8"/>
  <c r="R20" i="8"/>
  <c r="R21" i="8" s="1"/>
  <c r="R24" i="8" s="1"/>
  <c r="T26" i="7"/>
  <c r="W17" i="8" l="1"/>
  <c r="T2" i="8"/>
  <c r="T23" i="8" s="1"/>
  <c r="X16" i="8"/>
  <c r="S19" i="8"/>
  <c r="S20" i="8"/>
  <c r="S21" i="8" s="1"/>
  <c r="S24" i="8" s="1"/>
  <c r="U26" i="7"/>
  <c r="X17" i="8" l="1"/>
  <c r="U2" i="8"/>
  <c r="U23" i="8" s="1"/>
  <c r="Y16" i="8"/>
  <c r="T19" i="8"/>
  <c r="T20" i="8"/>
  <c r="T21" i="8" s="1"/>
  <c r="T24" i="8" s="1"/>
  <c r="V26" i="7"/>
  <c r="Y17" i="8" l="1"/>
  <c r="Z16" i="8"/>
  <c r="V2" i="8"/>
  <c r="V23" i="8" s="1"/>
  <c r="U19" i="8"/>
  <c r="U20" i="8"/>
  <c r="U21" i="8" s="1"/>
  <c r="U24" i="8" s="1"/>
  <c r="W26" i="7"/>
  <c r="AA16" i="8" l="1"/>
  <c r="W2" i="8"/>
  <c r="V19" i="8"/>
  <c r="V20" i="8"/>
  <c r="V21" i="8" s="1"/>
  <c r="V24" i="8" s="1"/>
  <c r="Z17" i="8"/>
  <c r="X26" i="7"/>
  <c r="AB16" i="8" l="1"/>
  <c r="W19" i="8"/>
  <c r="W20" i="8"/>
  <c r="W23" i="8"/>
  <c r="X2" i="8"/>
  <c r="AA17" i="8"/>
  <c r="Y26" i="7"/>
  <c r="X19" i="8" l="1"/>
  <c r="X20" i="8"/>
  <c r="X23" i="8"/>
  <c r="AC16" i="8"/>
  <c r="Y2" i="8"/>
  <c r="Y23" i="8" s="1"/>
  <c r="W21" i="8"/>
  <c r="W24" i="8" s="1"/>
  <c r="AB17" i="8"/>
  <c r="Z26" i="7"/>
  <c r="AD16" i="8" l="1"/>
  <c r="X21" i="8"/>
  <c r="X24" i="8" s="1"/>
  <c r="Z2" i="8"/>
  <c r="Y19" i="8"/>
  <c r="Y20" i="8"/>
  <c r="Y21" i="8" s="1"/>
  <c r="Y24" i="8" s="1"/>
  <c r="AC17" i="8"/>
  <c r="AA26" i="7"/>
  <c r="AE16" i="8" l="1"/>
  <c r="Z19" i="8"/>
  <c r="Z20" i="8"/>
  <c r="AA2" i="8"/>
  <c r="Z23" i="8"/>
  <c r="AD17" i="8"/>
  <c r="AB26" i="7"/>
  <c r="AE17" i="8" l="1"/>
  <c r="Z21" i="8"/>
  <c r="Z24" i="8" s="1"/>
  <c r="AA19" i="8"/>
  <c r="AA20" i="8"/>
  <c r="AB2" i="8"/>
  <c r="AB23" i="8" s="1"/>
  <c r="AA23" i="8"/>
  <c r="AF16" i="8"/>
  <c r="AC26" i="7"/>
  <c r="AA21" i="8" l="1"/>
  <c r="AA24" i="8" s="1"/>
  <c r="AC2" i="8"/>
  <c r="AB19" i="8"/>
  <c r="AB20" i="8"/>
  <c r="AB21" i="8" s="1"/>
  <c r="AB24" i="8" s="1"/>
  <c r="AG16" i="8"/>
  <c r="AF17" i="8"/>
  <c r="AD26" i="7"/>
  <c r="AG17" i="8" l="1"/>
  <c r="AD2" i="8"/>
  <c r="AC19" i="8"/>
  <c r="AC20" i="8"/>
  <c r="AC23" i="8"/>
  <c r="AF26" i="7"/>
  <c r="AE26" i="7"/>
  <c r="AE2" i="8" l="1"/>
  <c r="AD19" i="8"/>
  <c r="AD20" i="8"/>
  <c r="AF2" i="8"/>
  <c r="AC21" i="8"/>
  <c r="AC24" i="8" s="1"/>
  <c r="AD23" i="8"/>
  <c r="AG26" i="7"/>
  <c r="AD21" i="8" l="1"/>
  <c r="AD24" i="8" s="1"/>
  <c r="AF19" i="8"/>
  <c r="AF20" i="8"/>
  <c r="AE19" i="8"/>
  <c r="AE20" i="8"/>
  <c r="AG2" i="8"/>
  <c r="AF23" i="8"/>
  <c r="AE23" i="8"/>
  <c r="AH26" i="7"/>
  <c r="AG23" i="8" l="1"/>
  <c r="AG20" i="8"/>
  <c r="AE21" i="8"/>
  <c r="AE24" i="8" s="1"/>
  <c r="AF21" i="8"/>
  <c r="AF24" i="8" s="1"/>
  <c r="AG19" i="8"/>
  <c r="AH2" i="8"/>
  <c r="AG21" i="8" l="1"/>
  <c r="AG24" i="8" s="1"/>
  <c r="AH24" i="8" s="1"/>
  <c r="AC5" i="7" l="1"/>
  <c r="AE5" i="7" s="1"/>
  <c r="C25" i="8"/>
  <c r="E25" i="8"/>
  <c r="D25" i="8"/>
  <c r="G25" i="8"/>
  <c r="F25" i="8"/>
  <c r="I25" i="8"/>
  <c r="H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Y25" i="8"/>
  <c r="X25" i="8"/>
  <c r="Z25" i="8"/>
  <c r="AB25" i="8"/>
  <c r="AA25" i="8"/>
  <c r="AC25" i="8"/>
  <c r="AD25" i="8"/>
  <c r="AG25" i="8"/>
  <c r="AG29" i="7" s="1"/>
  <c r="AG27" i="7" s="1"/>
  <c r="AE25" i="8"/>
  <c r="AF25" i="8"/>
  <c r="AG28" i="7" l="1"/>
  <c r="AD28" i="7"/>
  <c r="AD29" i="7"/>
  <c r="AD27" i="7" s="1"/>
  <c r="Z29" i="7"/>
  <c r="Z27" i="7" s="1"/>
  <c r="Z28" i="7"/>
  <c r="V28" i="7"/>
  <c r="V29" i="7"/>
  <c r="V27" i="7" s="1"/>
  <c r="R29" i="7"/>
  <c r="R27" i="7" s="1"/>
  <c r="R28" i="7"/>
  <c r="N29" i="7"/>
  <c r="N27" i="7" s="1"/>
  <c r="N28" i="7"/>
  <c r="J29" i="7"/>
  <c r="J27" i="7" s="1"/>
  <c r="J28" i="7"/>
  <c r="G29" i="7"/>
  <c r="G27" i="7" s="1"/>
  <c r="G28" i="7"/>
  <c r="AC29" i="7"/>
  <c r="AC27" i="7" s="1"/>
  <c r="AC28" i="7"/>
  <c r="X29" i="7"/>
  <c r="X27" i="7" s="1"/>
  <c r="X28" i="7"/>
  <c r="U29" i="7"/>
  <c r="U27" i="7" s="1"/>
  <c r="U28" i="7"/>
  <c r="Q28" i="7"/>
  <c r="Q29" i="7"/>
  <c r="Q27" i="7" s="1"/>
  <c r="M28" i="7"/>
  <c r="M29" i="7"/>
  <c r="M27" i="7" s="1"/>
  <c r="H29" i="7"/>
  <c r="H27" i="7" s="1"/>
  <c r="H28" i="7"/>
  <c r="D28" i="7"/>
  <c r="D29" i="7"/>
  <c r="D27" i="7" s="1"/>
  <c r="AF28" i="7"/>
  <c r="AF29" i="7"/>
  <c r="AF27" i="7" s="1"/>
  <c r="AE28" i="7"/>
  <c r="AE29" i="7"/>
  <c r="AE27" i="7" s="1"/>
  <c r="AA28" i="7"/>
  <c r="AA29" i="7"/>
  <c r="AA27" i="7" s="1"/>
  <c r="Y29" i="7"/>
  <c r="Y27" i="7" s="1"/>
  <c r="Y28" i="7"/>
  <c r="T28" i="7"/>
  <c r="T29" i="7"/>
  <c r="T27" i="7" s="1"/>
  <c r="P28" i="7"/>
  <c r="P29" i="7"/>
  <c r="P27" i="7" s="1"/>
  <c r="L28" i="7"/>
  <c r="L29" i="7"/>
  <c r="L27" i="7" s="1"/>
  <c r="I29" i="7"/>
  <c r="I27" i="7" s="1"/>
  <c r="I28" i="7"/>
  <c r="E29" i="7"/>
  <c r="E27" i="7" s="1"/>
  <c r="E28" i="7"/>
  <c r="AB28" i="7"/>
  <c r="AB29" i="7"/>
  <c r="AB27" i="7" s="1"/>
  <c r="W28" i="7"/>
  <c r="W29" i="7"/>
  <c r="W27" i="7" s="1"/>
  <c r="S28" i="7"/>
  <c r="S29" i="7"/>
  <c r="S27" i="7" s="1"/>
  <c r="O29" i="7"/>
  <c r="O27" i="7" s="1"/>
  <c r="O28" i="7"/>
  <c r="K29" i="7"/>
  <c r="K27" i="7" s="1"/>
  <c r="K28" i="7"/>
  <c r="F28" i="7"/>
  <c r="F29" i="7"/>
  <c r="F27" i="7" s="1"/>
  <c r="C28" i="7"/>
  <c r="C29" i="7"/>
  <c r="AH28" i="7" l="1"/>
  <c r="AH29" i="7"/>
  <c r="N13" i="7" s="1"/>
  <c r="C27" i="7"/>
  <c r="AH27" i="7" s="1"/>
  <c r="AE4" i="7" s="1"/>
  <c r="Z8" i="7" s="1"/>
  <c r="N14" i="7" l="1"/>
  <c r="Z6" i="7"/>
  <c r="AE6" i="7" s="1"/>
  <c r="AE8" i="7" s="1"/>
  <c r="Z7" i="7"/>
  <c r="AE7" i="7" s="1"/>
  <c r="Z9" i="7" l="1"/>
  <c r="AE9" i="7" s="1"/>
  <c r="AE10" i="7" l="1"/>
  <c r="AF11" i="7" l="1"/>
</calcChain>
</file>

<file path=xl/sharedStrings.xml><?xml version="1.0" encoding="utf-8"?>
<sst xmlns="http://schemas.openxmlformats.org/spreadsheetml/2006/main" count="175" uniqueCount="126">
  <si>
    <t>単位数</t>
    <rPh sb="0" eb="3">
      <t>タンイスウ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</si>
  <si>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</si>
  <si>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</si>
  <si>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</si>
  <si>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</si>
  <si>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</si>
  <si>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</si>
  <si>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</si>
  <si>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</si>
  <si>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</si>
  <si>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</si>
  <si>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</si>
  <si>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</si>
  <si>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</si>
  <si>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</si>
  <si>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</si>
  <si>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</si>
  <si>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</si>
  <si>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</si>
  <si>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</si>
  <si>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</si>
  <si>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</si>
  <si>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</si>
  <si>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</si>
  <si>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</si>
  <si>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</si>
  <si>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</si>
  <si>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</si>
  <si>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</si>
  <si>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</si>
  <si>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</si>
  <si>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</si>
  <si>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累計</t>
    <rPh sb="0" eb="2">
      <t>ルイケイ</t>
    </rPh>
    <phoneticPr fontId="1"/>
  </si>
  <si>
    <t>限度内</t>
    <rPh sb="0" eb="2">
      <t>ゲンド</t>
    </rPh>
    <rPh sb="2" eb="3">
      <t>ウチ</t>
    </rPh>
    <phoneticPr fontId="1"/>
  </si>
  <si>
    <t>限度外</t>
    <rPh sb="0" eb="2">
      <t>ゲンド</t>
    </rPh>
    <rPh sb="2" eb="3">
      <t>ガイ</t>
    </rPh>
    <phoneticPr fontId="1"/>
  </si>
  <si>
    <t>区分支給限度基準内単位数</t>
    <rPh sb="0" eb="2">
      <t>クブン</t>
    </rPh>
    <rPh sb="2" eb="4">
      <t>シキュウ</t>
    </rPh>
    <rPh sb="4" eb="6">
      <t>ゲンド</t>
    </rPh>
    <rPh sb="6" eb="8">
      <t>キジュン</t>
    </rPh>
    <rPh sb="8" eb="9">
      <t>ナイ</t>
    </rPh>
    <rPh sb="9" eb="12">
      <t>タンイスウ</t>
    </rPh>
    <phoneticPr fontId="1"/>
  </si>
  <si>
    <t>サービス単位／金額</t>
    <rPh sb="4" eb="6">
      <t>タンイ</t>
    </rPh>
    <rPh sb="7" eb="9">
      <t>キンガク</t>
    </rPh>
    <phoneticPr fontId="1"/>
  </si>
  <si>
    <t>日計</t>
    <rPh sb="0" eb="1">
      <t>ニチ</t>
    </rPh>
    <phoneticPr fontId="1"/>
  </si>
  <si>
    <t>要介護度</t>
    <rPh sb="0" eb="3">
      <t>ヨウカイゴ</t>
    </rPh>
    <rPh sb="3" eb="4">
      <t>ド</t>
    </rPh>
    <phoneticPr fontId="1"/>
  </si>
  <si>
    <t>合計回数</t>
    <rPh sb="0" eb="2">
      <t>ゴウケイ</t>
    </rPh>
    <rPh sb="2" eb="4">
      <t>カイスウ</t>
    </rPh>
    <phoneticPr fontId="1"/>
  </si>
  <si>
    <t>合計単位</t>
    <rPh sb="0" eb="2">
      <t>ゴウケイ</t>
    </rPh>
    <rPh sb="2" eb="4">
      <t>タンイ</t>
    </rPh>
    <phoneticPr fontId="1"/>
  </si>
  <si>
    <t>対象1</t>
    <rPh sb="0" eb="2">
      <t>タイショウ</t>
    </rPh>
    <phoneticPr fontId="1"/>
  </si>
  <si>
    <t>対象2</t>
    <rPh sb="0" eb="2">
      <t>タイショウ</t>
    </rPh>
    <phoneticPr fontId="1"/>
  </si>
  <si>
    <t>支給対象</t>
    <rPh sb="0" eb="2">
      <t>シキュウ</t>
    </rPh>
    <rPh sb="2" eb="4">
      <t>タイショウ</t>
    </rPh>
    <phoneticPr fontId="1"/>
  </si>
  <si>
    <t>累計1</t>
    <rPh sb="0" eb="2">
      <t>ルイケイ</t>
    </rPh>
    <phoneticPr fontId="1"/>
  </si>
  <si>
    <t>またがり</t>
    <phoneticPr fontId="1"/>
  </si>
  <si>
    <t>サービス提供体制加算単位</t>
    <rPh sb="4" eb="6">
      <t>テイキョウ</t>
    </rPh>
    <rPh sb="6" eb="8">
      <t>タイセイ</t>
    </rPh>
    <rPh sb="8" eb="10">
      <t>カサン</t>
    </rPh>
    <rPh sb="10" eb="12">
      <t>タンイ</t>
    </rPh>
    <phoneticPr fontId="1"/>
  </si>
  <si>
    <t>単位数単価</t>
    <rPh sb="0" eb="3">
      <t>タンイスウ</t>
    </rPh>
    <rPh sb="3" eb="5">
      <t>タンカ</t>
    </rPh>
    <phoneticPr fontId="1"/>
  </si>
  <si>
    <t>介護度</t>
    <rPh sb="0" eb="2">
      <t>カイゴ</t>
    </rPh>
    <rPh sb="2" eb="3">
      <t>ド</t>
    </rPh>
    <phoneticPr fontId="1"/>
  </si>
  <si>
    <t>日数</t>
    <rPh sb="0" eb="2">
      <t>ニッスウ</t>
    </rPh>
    <phoneticPr fontId="1"/>
  </si>
  <si>
    <t>支1</t>
    <rPh sb="0" eb="1">
      <t>シ</t>
    </rPh>
    <phoneticPr fontId="1"/>
  </si>
  <si>
    <t>支2</t>
    <rPh sb="0" eb="1">
      <t>シ</t>
    </rPh>
    <phoneticPr fontId="1"/>
  </si>
  <si>
    <t>介1</t>
    <rPh sb="0" eb="1">
      <t>スケ</t>
    </rPh>
    <phoneticPr fontId="1"/>
  </si>
  <si>
    <t>介2</t>
    <rPh sb="0" eb="1">
      <t>スケ</t>
    </rPh>
    <phoneticPr fontId="1"/>
  </si>
  <si>
    <t>介3</t>
    <rPh sb="0" eb="1">
      <t>スケ</t>
    </rPh>
    <phoneticPr fontId="1"/>
  </si>
  <si>
    <t>介4</t>
    <rPh sb="0" eb="1">
      <t>スケ</t>
    </rPh>
    <phoneticPr fontId="1"/>
  </si>
  <si>
    <t>介5</t>
    <rPh sb="0" eb="1">
      <t>スケ</t>
    </rPh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</si>
  <si>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</si>
  <si>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</si>
  <si>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</si>
  <si>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</si>
  <si>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サービス提供体制加算</t>
    <rPh sb="4" eb="6">
      <t>テイキョウ</t>
    </rPh>
    <rPh sb="6" eb="8">
      <t>タイセイ</t>
    </rPh>
    <rPh sb="8" eb="10">
      <t>カサン</t>
    </rPh>
    <phoneticPr fontId="1"/>
  </si>
  <si>
    <t>処遇改善</t>
    <rPh sb="0" eb="2">
      <t>ショグウ</t>
    </rPh>
    <rPh sb="2" eb="4">
      <t>カイゼン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</si>
  <si>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</si>
  <si>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総利用単位数に係る特別給付対象単位数</t>
    <rPh sb="0" eb="1">
      <t>ソウ</t>
    </rPh>
    <rPh sb="1" eb="3">
      <t>リヨウ</t>
    </rPh>
    <rPh sb="3" eb="6">
      <t>タンイスウ</t>
    </rPh>
    <rPh sb="7" eb="8">
      <t>カカ</t>
    </rPh>
    <rPh sb="9" eb="11">
      <t>トクベツ</t>
    </rPh>
    <rPh sb="11" eb="13">
      <t>キュウフ</t>
    </rPh>
    <rPh sb="13" eb="15">
      <t>タイショウ</t>
    </rPh>
    <rPh sb="15" eb="18">
      <t>タンイスウ</t>
    </rPh>
    <phoneticPr fontId="1"/>
  </si>
  <si>
    <t>×</t>
    <phoneticPr fontId="1"/>
  </si>
  <si>
    <t>単位数 × 支給対象日数</t>
    <rPh sb="0" eb="3">
      <t>タンイスウ</t>
    </rPh>
    <rPh sb="6" eb="8">
      <t>シキュウ</t>
    </rPh>
    <rPh sb="8" eb="10">
      <t>タイショウ</t>
    </rPh>
    <rPh sb="10" eb="12">
      <t>ニッスウ</t>
    </rPh>
    <phoneticPr fontId="1"/>
  </si>
  <si>
    <t>利用者負担額 (10割分)×90％</t>
    <rPh sb="0" eb="3">
      <t>リヨウシャ</t>
    </rPh>
    <rPh sb="3" eb="5">
      <t>フタン</t>
    </rPh>
    <rPh sb="5" eb="6">
      <t>ガク</t>
    </rPh>
    <rPh sb="10" eb="11">
      <t>ワリ</t>
    </rPh>
    <rPh sb="11" eb="12">
      <t>ブン</t>
    </rPh>
    <phoneticPr fontId="1"/>
  </si>
  <si>
    <t>利用者負担額　 (10割分)</t>
    <rPh sb="0" eb="3">
      <t>リヨウシャ</t>
    </rPh>
    <rPh sb="3" eb="5">
      <t>フタン</t>
    </rPh>
    <rPh sb="5" eb="6">
      <t>ガク</t>
    </rPh>
    <rPh sb="11" eb="12">
      <t>ワリ</t>
    </rPh>
    <rPh sb="12" eb="13">
      <t>ブン</t>
    </rPh>
    <phoneticPr fontId="1"/>
  </si>
  <si>
    <t>申  請  額　 ( 請  求  額 )</t>
    <rPh sb="0" eb="1">
      <t>サル</t>
    </rPh>
    <rPh sb="3" eb="4">
      <t>ショウ</t>
    </rPh>
    <rPh sb="6" eb="7">
      <t>ガク</t>
    </rPh>
    <rPh sb="11" eb="12">
      <t>ショウ</t>
    </rPh>
    <rPh sb="14" eb="15">
      <t>モトム</t>
    </rPh>
    <rPh sb="17" eb="18">
      <t>ガク</t>
    </rPh>
    <phoneticPr fontId="1"/>
  </si>
  <si>
    <t>単位</t>
    <rPh sb="0" eb="2">
      <t>タンイ</t>
    </rPh>
    <phoneticPr fontId="1"/>
  </si>
  <si>
    <t>円</t>
    <rPh sb="0" eb="1">
      <t>エン</t>
    </rPh>
    <phoneticPr fontId="1"/>
  </si>
  <si>
    <t>限度外</t>
    <rPh sb="0" eb="2">
      <t>ゲンド</t>
    </rPh>
    <rPh sb="2" eb="3">
      <t>ソト</t>
    </rPh>
    <phoneticPr fontId="1"/>
  </si>
  <si>
    <t>△〇</t>
    <phoneticPr fontId="1"/>
  </si>
  <si>
    <t>外1</t>
    <rPh sb="0" eb="1">
      <t>ソト</t>
    </rPh>
    <phoneticPr fontId="1"/>
  </si>
  <si>
    <t>外2</t>
    <rPh sb="0" eb="1">
      <t>ソト</t>
    </rPh>
    <phoneticPr fontId="1"/>
  </si>
  <si>
    <t>外2 sum</t>
    <rPh sb="0" eb="1">
      <t>ソト</t>
    </rPh>
    <phoneticPr fontId="1"/>
  </si>
  <si>
    <t>日</t>
    <rPh sb="0" eb="1">
      <t>ニチ</t>
    </rPh>
    <phoneticPr fontId="1"/>
  </si>
  <si>
    <t>支給限度日数</t>
    <rPh sb="0" eb="2">
      <t>シキュウ</t>
    </rPh>
    <rPh sb="2" eb="4">
      <t>ゲンド</t>
    </rPh>
    <rPh sb="4" eb="6">
      <t>ニッスウ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</si>
  <si>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</si>
  <si>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</si>
  <si>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</si>
  <si>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短期入所サービス　検算シート</t>
    <rPh sb="0" eb="2">
      <t>タンキ</t>
    </rPh>
    <rPh sb="2" eb="4">
      <t>ニュウショ</t>
    </rPh>
    <rPh sb="9" eb="11">
      <t>ケンザン</t>
    </rPh>
    <phoneticPr fontId="1"/>
  </si>
  <si>
    <t>"Light"</t>
    <phoneticPr fontId="1"/>
  </si>
  <si>
    <t>(C+D) ×加算 率</t>
    <rPh sb="7" eb="9">
      <t>カサン</t>
    </rPh>
    <rPh sb="10" eb="11">
      <t>リツ</t>
    </rPh>
    <phoneticPr fontId="1"/>
  </si>
  <si>
    <t>(C+D) × 加算率</t>
    <rPh sb="8" eb="10">
      <t>カサン</t>
    </rPh>
    <rPh sb="10" eb="11">
      <t>リツ</t>
    </rPh>
    <phoneticPr fontId="1"/>
  </si>
  <si>
    <t>白抜きセルを入力</t>
    <rPh sb="0" eb="2">
      <t>シロヌ</t>
    </rPh>
    <rPh sb="6" eb="8">
      <t>ニュウリョク</t>
    </rPh>
    <phoneticPr fontId="1"/>
  </si>
  <si>
    <t>（単位数 及び 実績 を入力すると自動計算します）</t>
    <rPh sb="1" eb="4">
      <t>タンイスウ</t>
    </rPh>
    <rPh sb="5" eb="6">
      <t>オヨ</t>
    </rPh>
    <rPh sb="8" eb="10">
      <t>ジッセキ</t>
    </rPh>
    <rPh sb="12" eb="14">
      <t>ニュウリョク</t>
    </rPh>
    <rPh sb="17" eb="19">
      <t>ジドウ</t>
    </rPh>
    <rPh sb="19" eb="21">
      <t>ケイサン</t>
    </rPh>
    <phoneticPr fontId="1"/>
  </si>
  <si>
    <t>入 力 差</t>
    <rPh sb="0" eb="1">
      <t>イレ</t>
    </rPh>
    <rPh sb="2" eb="3">
      <t>チカラ</t>
    </rPh>
    <rPh sb="4" eb="5">
      <t>サ</t>
    </rPh>
    <phoneticPr fontId="1"/>
  </si>
  <si>
    <t>単位数 ・ 実績</t>
    <rPh sb="0" eb="3">
      <t>タンイスウ</t>
    </rPh>
    <rPh sb="6" eb="8">
      <t>ジッセキ</t>
    </rPh>
    <phoneticPr fontId="1"/>
  </si>
  <si>
    <t>単位数・実績を入力</t>
    <rPh sb="0" eb="2">
      <t>タンイ</t>
    </rPh>
    <rPh sb="2" eb="3">
      <t>スウ</t>
    </rPh>
    <rPh sb="4" eb="6">
      <t>ジッセキ</t>
    </rPh>
    <rPh sb="7" eb="9">
      <t>ニュウリョク</t>
    </rPh>
    <phoneticPr fontId="1"/>
  </si>
  <si>
    <t>利用者負担額 (10割分)－申請額：</t>
    <rPh sb="0" eb="3">
      <t>リヨウシャ</t>
    </rPh>
    <rPh sb="3" eb="5">
      <t>フタン</t>
    </rPh>
    <rPh sb="5" eb="6">
      <t>ガク</t>
    </rPh>
    <rPh sb="10" eb="11">
      <t>ワリ</t>
    </rPh>
    <rPh sb="11" eb="12">
      <t>ブン</t>
    </rPh>
    <rPh sb="14" eb="17">
      <t>シンセイガク</t>
    </rPh>
    <phoneticPr fontId="1"/>
  </si>
  <si>
    <t>支給対象日数</t>
    <rPh sb="0" eb="2">
      <t>シキュウ</t>
    </rPh>
    <rPh sb="2" eb="4">
      <t>タイショウ</t>
    </rPh>
    <rPh sb="4" eb="6">
      <t>ニッスウ</t>
    </rPh>
    <phoneticPr fontId="1"/>
  </si>
  <si>
    <t>日</t>
    <rPh sb="0" eb="1">
      <t>ニチ</t>
    </rPh>
    <phoneticPr fontId="1"/>
  </si>
  <si>
    <t>検算結果は印刷して申請書に添付してください</t>
    <rPh sb="0" eb="2">
      <t>ケンザン</t>
    </rPh>
    <rPh sb="2" eb="4">
      <t>ケッカ</t>
    </rPh>
    <rPh sb="5" eb="7">
      <t>インサツ</t>
    </rPh>
    <rPh sb="9" eb="12">
      <t>シンセイショ</t>
    </rPh>
    <rPh sb="13" eb="15">
      <t>テンプ</t>
    </rPh>
    <phoneticPr fontId="1"/>
  </si>
  <si>
    <t>サービス提供証明書</t>
    <phoneticPr fontId="19"/>
  </si>
  <si>
    <t>領収書の原本</t>
    <phoneticPr fontId="19"/>
  </si>
  <si>
    <t>支給申請書</t>
    <rPh sb="0" eb="2">
      <t>シキュウ</t>
    </rPh>
    <rPh sb="2" eb="5">
      <t>シンセイショ</t>
    </rPh>
    <phoneticPr fontId="19"/>
  </si>
  <si>
    <t>サービス利用票</t>
    <rPh sb="6" eb="7">
      <t>ヒョウ</t>
    </rPh>
    <phoneticPr fontId="19"/>
  </si>
  <si>
    <t>サービス利用票別表</t>
    <rPh sb="6" eb="7">
      <t>ヒョウ</t>
    </rPh>
    <phoneticPr fontId="19"/>
  </si>
  <si>
    <t>受付票</t>
    <rPh sb="0" eb="2">
      <t>ウケツケ</t>
    </rPh>
    <rPh sb="2" eb="3">
      <t>ヒョウ</t>
    </rPh>
    <phoneticPr fontId="1"/>
  </si>
  <si>
    <t>1)</t>
    <phoneticPr fontId="1"/>
  </si>
  <si>
    <t>2)</t>
  </si>
  <si>
    <t>3)</t>
  </si>
  <si>
    <t>4)</t>
  </si>
  <si>
    <t>5)</t>
  </si>
  <si>
    <t xml:space="preserve">1 </t>
    <phoneticPr fontId="1"/>
  </si>
  <si>
    <t xml:space="preserve">2 </t>
    <phoneticPr fontId="1"/>
  </si>
  <si>
    <t>申請書類一式</t>
    <rPh sb="0" eb="2">
      <t>シンセイ</t>
    </rPh>
    <rPh sb="2" eb="4">
      <t>ショルイ</t>
    </rPh>
    <rPh sb="4" eb="6">
      <t>イッシキ</t>
    </rPh>
    <phoneticPr fontId="1"/>
  </si>
  <si>
    <t>【申請に必要な書類】</t>
    <rPh sb="1" eb="3">
      <t>シンセイ</t>
    </rPh>
    <rPh sb="4" eb="6">
      <t>ヒツヨウ</t>
    </rPh>
    <rPh sb="7" eb="9">
      <t>ショルイ</t>
    </rPh>
    <phoneticPr fontId="1"/>
  </si>
  <si>
    <t>受任者欄に代表者印が押印されたもの</t>
    <rPh sb="3" eb="4">
      <t>ラン</t>
    </rPh>
    <rPh sb="7" eb="8">
      <t>モノ</t>
    </rPh>
    <rPh sb="10" eb="12">
      <t>オウイン</t>
    </rPh>
    <phoneticPr fontId="19"/>
  </si>
  <si>
    <t>請求事業者欄に代表者印が押印されたもの</t>
    <rPh sb="0" eb="2">
      <t>セイキュウ</t>
    </rPh>
    <rPh sb="4" eb="5">
      <t>シャ</t>
    </rPh>
    <rPh sb="5" eb="6">
      <t>ラン</t>
    </rPh>
    <rPh sb="7" eb="10">
      <t>ダイヒョウシャ</t>
    </rPh>
    <rPh sb="10" eb="11">
      <t>イン</t>
    </rPh>
    <rPh sb="12" eb="14">
      <t>オウイン</t>
    </rPh>
    <phoneticPr fontId="19"/>
  </si>
  <si>
    <t>助成金額が含まれていないことがわかるもの</t>
    <rPh sb="0" eb="2">
      <t>ジョセイ</t>
    </rPh>
    <rPh sb="2" eb="3">
      <t>キン</t>
    </rPh>
    <rPh sb="3" eb="4">
      <t>ガク</t>
    </rPh>
    <rPh sb="5" eb="6">
      <t>フク</t>
    </rPh>
    <phoneticPr fontId="19"/>
  </si>
  <si>
    <t>※</t>
    <phoneticPr fontId="1"/>
  </si>
  <si>
    <t>第７表</t>
    <phoneticPr fontId="1"/>
  </si>
  <si>
    <t>第６表（実績が記載されたもの）</t>
    <phoneticPr fontId="1"/>
  </si>
  <si>
    <t>本シートを利用した場合は、計算結果を印刷して申請書に添付してください。</t>
    <rPh sb="0" eb="1">
      <t>ホン</t>
    </rPh>
    <rPh sb="5" eb="7">
      <t>リヨウ</t>
    </rPh>
    <rPh sb="9" eb="11">
      <t>バアイ</t>
    </rPh>
    <rPh sb="13" eb="15">
      <t>ケイサン</t>
    </rPh>
    <phoneticPr fontId="1"/>
  </si>
  <si>
    <t>　ExcelのバージョンやPCの環境等により正常に動作しない場合があるため、計算結果の保証はいたしかねます。
また、本件に関する技術的なお問合せにもお答えいたしかねますので、あらかじめご了承ください。</t>
    <phoneticPr fontId="1"/>
  </si>
  <si>
    <t>Ver6.0</t>
    <phoneticPr fontId="1"/>
  </si>
  <si>
    <t>G</t>
    <phoneticPr fontId="1"/>
  </si>
  <si>
    <t>(C+D+E+F+G) × 単価</t>
    <rPh sb="14" eb="16">
      <t>タンカ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</si>
  <si>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</si>
  <si>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~ 介護職員等 ベースアップ等支援加算（R4.10月改正分） 対応版 ~</t>
    <rPh sb="2" eb="4">
      <t>カイゴ</t>
    </rPh>
    <rPh sb="4" eb="6">
      <t>ショクイン</t>
    </rPh>
    <rPh sb="6" eb="7">
      <t>トウ</t>
    </rPh>
    <rPh sb="14" eb="15">
      <t>トウ</t>
    </rPh>
    <rPh sb="15" eb="17">
      <t>シエン</t>
    </rPh>
    <rPh sb="17" eb="19">
      <t>カサン</t>
    </rPh>
    <rPh sb="26" eb="28">
      <t>カイセイ</t>
    </rPh>
    <rPh sb="28" eb="29">
      <t>ブン</t>
    </rPh>
    <rPh sb="31" eb="33">
      <t>タイオウ</t>
    </rPh>
    <rPh sb="33" eb="34">
      <t>バン</t>
    </rPh>
    <phoneticPr fontId="1"/>
  </si>
  <si>
    <t>処遇改善加算(加算率)</t>
    <rPh sb="0" eb="2">
      <t>ショグウ</t>
    </rPh>
    <rPh sb="2" eb="4">
      <t>カイゼン</t>
    </rPh>
    <rPh sb="4" eb="6">
      <t>カサン</t>
    </rPh>
    <rPh sb="7" eb="9">
      <t>カサン</t>
    </rPh>
    <rPh sb="9" eb="10">
      <t>リツ</t>
    </rPh>
    <phoneticPr fontId="1"/>
  </si>
  <si>
    <t>特定処遇改善加算(加算率)</t>
    <rPh sb="0" eb="2">
      <t>トクテイ</t>
    </rPh>
    <rPh sb="2" eb="4">
      <t>ショグウ</t>
    </rPh>
    <rPh sb="4" eb="6">
      <t>カイゼン</t>
    </rPh>
    <rPh sb="6" eb="8">
      <t>カサン</t>
    </rPh>
    <rPh sb="9" eb="11">
      <t>カサン</t>
    </rPh>
    <rPh sb="11" eb="12">
      <t>リツ</t>
    </rPh>
    <phoneticPr fontId="1"/>
  </si>
  <si>
    <t>ベースアップ等支援加算(加算率)</t>
    <rPh sb="6" eb="7">
      <t>トウ</t>
    </rPh>
    <rPh sb="7" eb="9">
      <t>シエン</t>
    </rPh>
    <rPh sb="9" eb="11">
      <t>カサン</t>
    </rPh>
    <rPh sb="12" eb="14">
      <t>カサン</t>
    </rPh>
    <rPh sb="14" eb="15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</si>
</sst>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"/>
    <numFmt numFmtId="178" formatCode="#,##0_ ;[Red]\-#,##0\ "/>
    <numFmt numFmtId="179" formatCode="#,##0.00_ "/>
    <numFmt numFmtId="180" formatCode="#,##0.000_ "/>
    <numFmt numFmtId="181" formatCode="#,##0_);[Red]\(#,##0\)"/>
    <numFmt numFmtId="182" formatCode="&quot;¥&quot;#,##0_);[Red]\(&quot;¥&quot;#,##0\)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i/>
      <sz val="18"/>
      <color theme="4" tint="0.39997558519241921"/>
      <name val="游ゴシック"/>
      <family val="3"/>
      <charset val="128"/>
      <scheme val="minor"/>
    </font>
    <font>
      <b/>
      <i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i/>
      <sz val="14"/>
      <color theme="4" tint="-0.499984740745262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i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4" tint="-0.499984740745262"/>
      <name val="游ゴシック"/>
      <family val="3"/>
      <charset val="128"/>
      <scheme val="minor"/>
    </font>
    <font>
      <b/>
      <i/>
      <sz val="22"/>
      <color theme="4" tint="-0.499984740745262"/>
      <name val="游ゴシック"/>
      <family val="3"/>
      <charset val="128"/>
      <scheme val="minor"/>
    </font>
    <font>
      <i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b/>
      <sz val="24"/>
      <color theme="9" tint="-0.499984740745262"/>
      <name val="HGS創英角ｺﾞｼｯｸUB"/>
      <family val="3"/>
      <charset val="128"/>
    </font>
    <font>
      <b/>
      <i/>
      <sz val="24"/>
      <color theme="9" tint="-0.499984740745262"/>
      <name val="HGS創英角ｺﾞｼｯｸUB"/>
      <family val="3"/>
      <charset val="128"/>
    </font>
    <font>
      <b/>
      <i/>
      <sz val="36"/>
      <color theme="7" tint="-0.249977111117893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176" fontId="2" fillId="3" borderId="1" xfId="0" applyNumberFormat="1" applyFont="1" applyFill="1" applyBorder="1" applyAlignment="1" applyProtection="1">
      <alignment horizontal="center" vertical="center" shrinkToFit="1"/>
    </xf>
    <xf numFmtId="178" fontId="2" fillId="3" borderId="1" xfId="0" applyNumberFormat="1" applyFont="1" applyFill="1" applyBorder="1" applyAlignment="1" applyProtection="1">
      <alignment horizontal="center" vertical="center" shrinkToFit="1"/>
    </xf>
    <xf numFmtId="178" fontId="2" fillId="3" borderId="1" xfId="0" applyNumberFormat="1" applyFont="1" applyFill="1" applyBorder="1" applyAlignment="1" applyProtection="1">
      <alignment horizontal="right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177" fontId="3" fillId="3" borderId="1" xfId="0" applyNumberFormat="1" applyFont="1" applyFill="1" applyBorder="1" applyAlignment="1" applyProtection="1">
      <alignment horizontal="center" vertical="center" shrinkToFit="1"/>
    </xf>
    <xf numFmtId="178" fontId="3" fillId="3" borderId="1" xfId="0" applyNumberFormat="1" applyFont="1" applyFill="1" applyBorder="1" applyAlignment="1" applyProtection="1">
      <alignment horizontal="center" vertical="center" shrinkToFit="1"/>
    </xf>
    <xf numFmtId="178" fontId="8" fillId="3" borderId="1" xfId="0" applyNumberFormat="1" applyFont="1" applyFill="1" applyBorder="1" applyAlignment="1" applyProtection="1">
      <alignment horizontal="right" vertical="center" shrinkToFit="1"/>
    </xf>
    <xf numFmtId="178" fontId="2" fillId="2" borderId="0" xfId="0" applyNumberFormat="1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Protection="1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11" fillId="2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18" fillId="2" borderId="0" xfId="0" applyFont="1" applyFill="1" applyAlignment="1" applyProtection="1">
      <alignment vertical="center" shrinkToFit="1"/>
      <protection hidden="1"/>
    </xf>
    <xf numFmtId="0" fontId="14" fillId="2" borderId="0" xfId="0" applyFont="1" applyFill="1" applyAlignment="1" applyProtection="1">
      <alignment vertical="center" shrinkToFit="1"/>
      <protection hidden="1"/>
    </xf>
    <xf numFmtId="0" fontId="19" fillId="2" borderId="0" xfId="0" applyFont="1" applyFill="1" applyAlignment="1" applyProtection="1">
      <alignment vertical="center" shrinkToFit="1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 shrinkToFit="1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left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2" fillId="2" borderId="0" xfId="0" applyFont="1" applyFill="1" applyProtection="1">
      <alignment vertical="center"/>
      <protection hidden="1"/>
    </xf>
    <xf numFmtId="176" fontId="3" fillId="2" borderId="0" xfId="0" applyNumberFormat="1" applyFont="1" applyFill="1" applyProtection="1">
      <alignment vertical="center"/>
      <protection hidden="1"/>
    </xf>
    <xf numFmtId="0" fontId="16" fillId="3" borderId="2" xfId="0" applyFont="1" applyFill="1" applyBorder="1" applyAlignment="1" applyProtection="1">
      <alignment horizontal="right" vertical="center"/>
      <protection hidden="1"/>
    </xf>
    <xf numFmtId="0" fontId="15" fillId="3" borderId="3" xfId="0" applyFont="1" applyFill="1" applyBorder="1" applyAlignment="1" applyProtection="1">
      <alignment horizontal="left" vertical="center"/>
      <protection hidden="1"/>
    </xf>
    <xf numFmtId="178" fontId="16" fillId="3" borderId="2" xfId="0" applyNumberFormat="1" applyFont="1" applyFill="1" applyBorder="1" applyAlignment="1" applyProtection="1">
      <alignment horizontal="right"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Protection="1">
      <alignment vertical="center"/>
      <protection hidden="1"/>
    </xf>
    <xf numFmtId="0" fontId="9" fillId="2" borderId="0" xfId="0" applyFont="1" applyFill="1" applyAlignment="1" applyProtection="1">
      <alignment vertical="center" shrinkToFit="1"/>
      <protection hidden="1"/>
    </xf>
    <xf numFmtId="0" fontId="5" fillId="2" borderId="8" xfId="0" applyFont="1" applyFill="1" applyBorder="1" applyAlignment="1" applyProtection="1">
      <alignment vertical="center" textRotation="255"/>
      <protection hidden="1"/>
    </xf>
    <xf numFmtId="0" fontId="3" fillId="3" borderId="1" xfId="0" applyFont="1" applyFill="1" applyBorder="1" applyAlignment="1" applyProtection="1">
      <alignment horizontal="center" vertical="center" shrinkToFit="1"/>
      <protection hidden="1"/>
    </xf>
    <xf numFmtId="177" fontId="3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177" fontId="3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7" fillId="2" borderId="0" xfId="0" applyFont="1" applyFill="1" applyAlignment="1" applyProtection="1">
      <alignment horizontal="left" vertical="center" shrinkToFit="1"/>
      <protection hidden="1"/>
    </xf>
    <xf numFmtId="176" fontId="2" fillId="3" borderId="1" xfId="0" applyNumberFormat="1" applyFont="1" applyFill="1" applyBorder="1" applyAlignment="1" applyProtection="1">
      <alignment horizontal="center" vertical="center" shrinkToFit="1"/>
      <protection hidden="1"/>
    </xf>
    <xf numFmtId="178" fontId="2" fillId="3" borderId="1" xfId="0" applyNumberFormat="1" applyFont="1" applyFill="1" applyBorder="1" applyAlignment="1" applyProtection="1">
      <alignment horizontal="center" vertical="center" shrinkToFit="1"/>
      <protection hidden="1"/>
    </xf>
    <xf numFmtId="178" fontId="2" fillId="3" borderId="1" xfId="0" applyNumberFormat="1" applyFont="1" applyFill="1" applyBorder="1" applyAlignment="1" applyProtection="1">
      <alignment horizontal="right" vertical="center" shrinkToFit="1"/>
      <protection hidden="1"/>
    </xf>
    <xf numFmtId="178" fontId="3" fillId="2" borderId="0" xfId="0" applyNumberFormat="1" applyFont="1" applyFill="1" applyBorder="1" applyAlignment="1" applyProtection="1">
      <alignment horizontal="left" vertical="center" shrinkToFit="1"/>
      <protection hidden="1"/>
    </xf>
    <xf numFmtId="178" fontId="6" fillId="2" borderId="0" xfId="0" applyNumberFormat="1" applyFont="1" applyFill="1" applyBorder="1" applyAlignment="1" applyProtection="1">
      <alignment horizontal="left"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78" fontId="8" fillId="3" borderId="1" xfId="0" applyNumberFormat="1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21" fillId="2" borderId="0" xfId="0" applyFont="1" applyFill="1" applyAlignment="1" applyProtection="1">
      <alignment vertical="center" wrapText="1"/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49" fontId="23" fillId="2" borderId="0" xfId="0" applyNumberFormat="1" applyFont="1" applyFill="1" applyAlignment="1" applyProtection="1">
      <alignment horizontal="center" vertical="center"/>
      <protection hidden="1"/>
    </xf>
    <xf numFmtId="0" fontId="23" fillId="2" borderId="0" xfId="0" applyFont="1" applyFill="1" applyAlignment="1" applyProtection="1">
      <alignment horizontal="left" vertical="center"/>
      <protection hidden="1"/>
    </xf>
    <xf numFmtId="0" fontId="23" fillId="2" borderId="0" xfId="0" applyFont="1" applyFill="1" applyProtection="1">
      <alignment vertical="center"/>
      <protection hidden="1"/>
    </xf>
    <xf numFmtId="0" fontId="23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left" vertical="top" shrinkToFit="1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left" vertical="center"/>
      <protection hidden="1"/>
    </xf>
    <xf numFmtId="182" fontId="4" fillId="2" borderId="9" xfId="0" applyNumberFormat="1" applyFont="1" applyFill="1" applyBorder="1" applyAlignment="1" applyProtection="1">
      <alignment vertical="center"/>
      <protection hidden="1"/>
    </xf>
    <xf numFmtId="0" fontId="3" fillId="3" borderId="7" xfId="0" applyFont="1" applyFill="1" applyBorder="1" applyAlignment="1" applyProtection="1">
      <alignment horizontal="left" vertical="center" wrapText="1"/>
      <protection hidden="1"/>
    </xf>
    <xf numFmtId="0" fontId="3" fillId="3" borderId="4" xfId="0" applyFont="1" applyFill="1" applyBorder="1" applyAlignment="1" applyProtection="1">
      <alignment horizontal="left" vertical="center" wrapText="1"/>
      <protection hidden="1"/>
    </xf>
    <xf numFmtId="0" fontId="13" fillId="3" borderId="4" xfId="0" applyFont="1" applyFill="1" applyBorder="1" applyAlignment="1" applyProtection="1">
      <alignment horizontal="right" vertical="center" shrinkToFit="1"/>
      <protection hidden="1"/>
    </xf>
    <xf numFmtId="181" fontId="12" fillId="3" borderId="2" xfId="0" applyNumberFormat="1" applyFont="1" applyFill="1" applyBorder="1" applyAlignment="1" applyProtection="1">
      <alignment horizontal="right" vertical="center"/>
      <protection hidden="1"/>
    </xf>
    <xf numFmtId="181" fontId="12" fillId="3" borderId="4" xfId="0" applyNumberFormat="1" applyFont="1" applyFill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176" fontId="24" fillId="0" borderId="2" xfId="0" applyNumberFormat="1" applyFont="1" applyBorder="1" applyAlignment="1" applyProtection="1">
      <alignment horizontal="center" vertical="center"/>
      <protection locked="0"/>
    </xf>
    <xf numFmtId="176" fontId="24" fillId="0" borderId="3" xfId="0" applyNumberFormat="1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79" fontId="3" fillId="3" borderId="4" xfId="0" applyNumberFormat="1" applyFont="1" applyFill="1" applyBorder="1" applyAlignment="1" applyProtection="1">
      <alignment horizontal="left" vertical="center" shrinkToFit="1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179" fontId="24" fillId="0" borderId="2" xfId="0" applyNumberFormat="1" applyFont="1" applyBorder="1" applyAlignment="1" applyProtection="1">
      <alignment horizontal="center" vertical="center"/>
      <protection locked="0"/>
    </xf>
    <xf numFmtId="179" fontId="24" fillId="0" borderId="3" xfId="0" applyNumberFormat="1" applyFont="1" applyBorder="1" applyAlignment="1" applyProtection="1">
      <alignment horizontal="center" vertical="center"/>
      <protection locked="0"/>
    </xf>
    <xf numFmtId="180" fontId="24" fillId="0" borderId="2" xfId="0" applyNumberFormat="1" applyFont="1" applyBorder="1" applyAlignment="1" applyProtection="1">
      <alignment horizontal="center" vertical="center"/>
      <protection locked="0"/>
    </xf>
    <xf numFmtId="180" fontId="24" fillId="0" borderId="3" xfId="0" applyNumberFormat="1" applyFont="1" applyBorder="1" applyAlignment="1" applyProtection="1">
      <alignment horizontal="center" vertical="center"/>
      <protection locked="0"/>
    </xf>
    <xf numFmtId="182" fontId="12" fillId="3" borderId="2" xfId="0" applyNumberFormat="1" applyFont="1" applyFill="1" applyBorder="1" applyAlignment="1" applyProtection="1">
      <alignment horizontal="right" vertical="center"/>
      <protection hidden="1"/>
    </xf>
    <xf numFmtId="182" fontId="12" fillId="3" borderId="4" xfId="0" applyNumberFormat="1" applyFont="1" applyFill="1" applyBorder="1" applyAlignment="1" applyProtection="1">
      <alignment horizontal="right" vertical="center"/>
      <protection hidden="1"/>
    </xf>
    <xf numFmtId="0" fontId="3" fillId="3" borderId="4" xfId="0" applyFont="1" applyFill="1" applyBorder="1" applyAlignment="1" applyProtection="1">
      <alignment horizontal="left" vertical="center"/>
      <protection hidden="1"/>
    </xf>
    <xf numFmtId="0" fontId="17" fillId="3" borderId="1" xfId="0" applyFont="1" applyFill="1" applyBorder="1" applyAlignment="1" applyProtection="1">
      <alignment horizontal="center" vertical="center" shrinkToFit="1"/>
      <protection hidden="1"/>
    </xf>
    <xf numFmtId="176" fontId="16" fillId="3" borderId="1" xfId="0" applyNumberFormat="1" applyFont="1" applyFill="1" applyBorder="1" applyAlignment="1" applyProtection="1">
      <alignment horizontal="right" vertical="center"/>
      <protection hidden="1"/>
    </xf>
    <xf numFmtId="176" fontId="16" fillId="3" borderId="2" xfId="0" applyNumberFormat="1" applyFont="1" applyFill="1" applyBorder="1" applyAlignment="1" applyProtection="1">
      <alignment horizontal="right" vertical="center"/>
      <protection hidden="1"/>
    </xf>
    <xf numFmtId="178" fontId="16" fillId="3" borderId="1" xfId="0" applyNumberFormat="1" applyFont="1" applyFill="1" applyBorder="1" applyAlignment="1" applyProtection="1">
      <alignment horizontal="right" vertical="center"/>
      <protection hidden="1"/>
    </xf>
    <xf numFmtId="178" fontId="16" fillId="3" borderId="2" xfId="0" applyNumberFormat="1" applyFont="1" applyFill="1" applyBorder="1" applyAlignment="1" applyProtection="1">
      <alignment horizontal="right" vertical="center"/>
      <protection hidden="1"/>
    </xf>
    <xf numFmtId="182" fontId="20" fillId="2" borderId="9" xfId="0" applyNumberFormat="1" applyFont="1" applyFill="1" applyBorder="1" applyAlignment="1" applyProtection="1">
      <alignment horizontal="right" vertical="center"/>
      <protection hidden="1"/>
    </xf>
    <xf numFmtId="178" fontId="3" fillId="3" borderId="2" xfId="0" applyNumberFormat="1" applyFont="1" applyFill="1" applyBorder="1" applyAlignment="1" applyProtection="1">
      <alignment horizontal="right" vertical="center"/>
      <protection hidden="1"/>
    </xf>
    <xf numFmtId="178" fontId="3" fillId="3" borderId="4" xfId="0" applyNumberFormat="1" applyFont="1" applyFill="1" applyBorder="1" applyAlignment="1" applyProtection="1">
      <alignment horizontal="right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center" vertical="center" shrinkToFit="1"/>
      <protection hidden="1"/>
    </xf>
    <xf numFmtId="0" fontId="26" fillId="2" borderId="0" xfId="0" applyFont="1" applyFill="1" applyAlignment="1" applyProtection="1">
      <alignment horizontal="center" vertical="center" shrinkToFit="1"/>
      <protection hidden="1"/>
    </xf>
    <xf numFmtId="0" fontId="3" fillId="3" borderId="1" xfId="0" applyFont="1" applyFill="1" applyBorder="1" applyAlignment="1" applyProtection="1">
      <alignment horizontal="center" vertical="center" shrinkToFit="1"/>
      <protection hidden="1"/>
    </xf>
    <xf numFmtId="0" fontId="22" fillId="3" borderId="1" xfId="0" applyFont="1" applyFill="1" applyBorder="1" applyAlignment="1" applyProtection="1">
      <alignment horizontal="left" vertical="center" shrinkToFit="1"/>
      <protection hidden="1"/>
    </xf>
    <xf numFmtId="0" fontId="6" fillId="2" borderId="0" xfId="0" applyFont="1" applyFill="1" applyAlignment="1" applyProtection="1">
      <alignment horizontal="center" shrinkToFit="1"/>
      <protection hidden="1"/>
    </xf>
    <xf numFmtId="0" fontId="21" fillId="2" borderId="0" xfId="0" applyFont="1" applyFill="1" applyAlignment="1" applyProtection="1">
      <alignment horizontal="left" vertical="center" wrapText="1"/>
      <protection hidden="1"/>
    </xf>
    <xf numFmtId="0" fontId="21" fillId="2" borderId="9" xfId="0" applyFont="1" applyFill="1" applyBorder="1" applyAlignment="1" applyProtection="1">
      <alignment horizontal="left" vertical="center" wrapText="1"/>
      <protection hidden="1"/>
    </xf>
    <xf numFmtId="0" fontId="13" fillId="2" borderId="4" xfId="0" applyFont="1" applyFill="1" applyBorder="1" applyAlignment="1" applyProtection="1">
      <alignment horizontal="right" vertical="center"/>
      <protection hidden="1"/>
    </xf>
    <xf numFmtId="0" fontId="13" fillId="2" borderId="9" xfId="0" applyFont="1" applyFill="1" applyBorder="1" applyAlignment="1" applyProtection="1">
      <alignment horizontal="right" vertical="center"/>
      <protection hidden="1"/>
    </xf>
    <xf numFmtId="180" fontId="3" fillId="3" borderId="4" xfId="0" applyNumberFormat="1" applyFont="1" applyFill="1" applyBorder="1" applyAlignment="1" applyProtection="1">
      <alignment horizontal="left" vertical="center" shrinkToFit="1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27" fillId="2" borderId="0" xfId="0" applyFont="1" applyFill="1" applyAlignment="1" applyProtection="1">
      <alignment horizontal="center" vertical="center" shrinkToFit="1"/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right" vertical="center" textRotation="255"/>
      <protection hidden="1"/>
    </xf>
    <xf numFmtId="0" fontId="5" fillId="2" borderId="0" xfId="0" applyFont="1" applyFill="1" applyBorder="1" applyAlignment="1" applyProtection="1">
      <alignment horizontal="right" vertical="center" textRotation="255" shrinkToFit="1"/>
      <protection hidden="1"/>
    </xf>
    <xf numFmtId="0" fontId="3" fillId="3" borderId="2" xfId="0" applyFont="1" applyFill="1" applyBorder="1" applyAlignment="1" applyProtection="1">
      <alignment horizontal="center" vertical="center" shrinkToFit="1"/>
      <protection hidden="1"/>
    </xf>
    <xf numFmtId="0" fontId="3" fillId="3" borderId="3" xfId="0" applyFont="1" applyFill="1" applyBorder="1" applyAlignment="1" applyProtection="1">
      <alignment horizontal="center" vertical="center" shrinkToFit="1"/>
      <protection hidden="1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9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</dxf>
    <dxf>
      <font>
        <color rgb="FFFF0000"/>
      </font>
      <fill>
        <patternFill>
          <bgColor theme="5" tint="0.79998168889431442"/>
        </patternFill>
      </fill>
    </dxf>
    <dxf>
      <font>
        <color theme="4" tint="0.39994506668294322"/>
      </font>
    </dxf>
    <dxf>
      <font>
        <color theme="4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74084</xdr:colOff>
      <xdr:row>6</xdr:row>
      <xdr:rowOff>42334</xdr:rowOff>
    </xdr:from>
    <xdr:to>
      <xdr:col>14</xdr:col>
      <xdr:colOff>375721</xdr:colOff>
      <xdr:row>9</xdr:row>
      <xdr:rowOff>214370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9417" y="1259417"/>
          <a:ext cx="1603387" cy="902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32</xdr:col>
      <xdr:colOff>9525</xdr:colOff>
      <xdr:row>145</xdr:row>
      <xdr:rowOff>133350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955125" cy="3466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26"/>
  <sheetViews>
    <sheetView zoomScaleNormal="100" workbookViewId="0">
      <selection activeCell="AM23" sqref="AM23"/>
    </sheetView>
  </sheetViews>
  <sheetFormatPr defaultColWidth="4.625" defaultRowHeight="18.75" x14ac:dyDescent="0.4"/>
  <cols>
    <col min="1" max="1" width="4.125" style="1" customWidth="1"/>
    <col min="2" max="2" width="6.625" style="1" customWidth="1"/>
    <col min="3" max="33" width="5.625" style="1" customWidth="1"/>
    <col min="34" max="34" width="6.625" style="1" customWidth="1"/>
    <col min="35" max="35" width="4.625" style="3"/>
    <col min="36" max="16384" width="4.625" style="1"/>
  </cols>
  <sheetData>
    <row r="1" spans="1:35" s="4" customFormat="1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6"/>
    </row>
    <row r="2" spans="1:35" s="4" customFormat="1" x14ac:dyDescent="0.4">
      <c r="A2" s="5"/>
      <c r="B2" s="7" t="s">
        <v>34</v>
      </c>
      <c r="C2" s="8">
        <f>IF(C14='検算シート ”Light”'!C26,0,C14-'検算シート ”Light”'!C26)</f>
        <v>0</v>
      </c>
      <c r="D2" s="8">
        <f>IF(D14='検算シート ”Light”'!D26,0,D14-'検算シート ”Light”'!D26)</f>
        <v>0</v>
      </c>
      <c r="E2" s="8">
        <f>IF(E14='検算シート ”Light”'!E26,0,E14-'検算シート ”Light”'!E26)</f>
        <v>0</v>
      </c>
      <c r="F2" s="8">
        <f>IF(F14='検算シート ”Light”'!F26,0,F14-'検算シート ”Light”'!F26)</f>
        <v>0</v>
      </c>
      <c r="G2" s="8">
        <f>IF(G14='検算シート ”Light”'!G26,0,G14-'検算シート ”Light”'!G26)</f>
        <v>0</v>
      </c>
      <c r="H2" s="8">
        <f>IF(H14='検算シート ”Light”'!H26,0,H14-'検算シート ”Light”'!H26)</f>
        <v>0</v>
      </c>
      <c r="I2" s="8">
        <f>IF(I14='検算シート ”Light”'!I26,0,I14-'検算シート ”Light”'!I26)</f>
        <v>0</v>
      </c>
      <c r="J2" s="8">
        <f>IF(J14='検算シート ”Light”'!J26,0,J14-'検算シート ”Light”'!J26)</f>
        <v>0</v>
      </c>
      <c r="K2" s="8">
        <f>IF(K14='検算シート ”Light”'!K26,0,K14-'検算シート ”Light”'!K26)</f>
        <v>0</v>
      </c>
      <c r="L2" s="8">
        <f>IF(L14='検算シート ”Light”'!L26,0,L14-'検算シート ”Light”'!L26)</f>
        <v>0</v>
      </c>
      <c r="M2" s="8">
        <f>IF(M14='検算シート ”Light”'!M26,0,M14-'検算シート ”Light”'!M26)</f>
        <v>0</v>
      </c>
      <c r="N2" s="8">
        <f>IF(N14='検算シート ”Light”'!N26,0,N14-'検算シート ”Light”'!N26)</f>
        <v>0</v>
      </c>
      <c r="O2" s="8">
        <f>IF(O14='検算シート ”Light”'!O26,0,O14-'検算シート ”Light”'!O26)</f>
        <v>0</v>
      </c>
      <c r="P2" s="8">
        <f>IF(P14='検算シート ”Light”'!P26,0,P14-'検算シート ”Light”'!P26)</f>
        <v>0</v>
      </c>
      <c r="Q2" s="8">
        <f>IF(Q14='検算シート ”Light”'!Q26,0,Q14-'検算シート ”Light”'!Q26)</f>
        <v>0</v>
      </c>
      <c r="R2" s="8">
        <f>IF(R14='検算シート ”Light”'!R26,0,R14-'検算シート ”Light”'!R26)</f>
        <v>0</v>
      </c>
      <c r="S2" s="8">
        <f>IF(S14='検算シート ”Light”'!S26,0,S14-'検算シート ”Light”'!S26)</f>
        <v>0</v>
      </c>
      <c r="T2" s="8">
        <f>IF(T14='検算シート ”Light”'!T26,0,T14-'検算シート ”Light”'!T26)</f>
        <v>0</v>
      </c>
      <c r="U2" s="8">
        <f>IF(U14='検算シート ”Light”'!U26,0,U14-'検算シート ”Light”'!U26)</f>
        <v>0</v>
      </c>
      <c r="V2" s="8">
        <f>IF(V14='検算シート ”Light”'!V26,0,V14-'検算シート ”Light”'!V26)</f>
        <v>0</v>
      </c>
      <c r="W2" s="8">
        <f>IF(W14='検算シート ”Light”'!W26,0,W14-'検算シート ”Light”'!W26)</f>
        <v>0</v>
      </c>
      <c r="X2" s="8">
        <f>IF(X14='検算シート ”Light”'!X26,0,X14-'検算シート ”Light”'!X26)</f>
        <v>0</v>
      </c>
      <c r="Y2" s="8">
        <f>IF(Y14='検算シート ”Light”'!Y26,0,Y14-'検算シート ”Light”'!Y26)</f>
        <v>0</v>
      </c>
      <c r="Z2" s="8">
        <f>IF(Z14='検算シート ”Light”'!Z26,0,Z14-'検算シート ”Light”'!Z26)</f>
        <v>0</v>
      </c>
      <c r="AA2" s="8">
        <f>IF(AA14='検算シート ”Light”'!AA26,0,AA14-'検算シート ”Light”'!AA26)</f>
        <v>0</v>
      </c>
      <c r="AB2" s="8">
        <f>IF(AB14='検算シート ”Light”'!AB26,0,AB14-'検算シート ”Light”'!AB26)</f>
        <v>0</v>
      </c>
      <c r="AC2" s="8">
        <f>IF(AC14='検算シート ”Light”'!AC26,0,AC14-'検算シート ”Light”'!AC26)</f>
        <v>0</v>
      </c>
      <c r="AD2" s="8">
        <f>IF(AD14='検算シート ”Light”'!AD26,0,AD14-'検算シート ”Light”'!AD26)</f>
        <v>0</v>
      </c>
      <c r="AE2" s="8">
        <f>IF(AE14='検算シート ”Light”'!AE26,0,AE14-'検算シート ”Light”'!AE26)</f>
        <v>0</v>
      </c>
      <c r="AF2" s="8">
        <f>IF(AF14='検算シート ”Light”'!AF26,0,AF14-'検算シート ”Light”'!AF26)</f>
        <v>0</v>
      </c>
      <c r="AG2" s="8">
        <f>IF(AG14='検算シート ”Light”'!AG26,0,AG14-'検算シート ”Light”'!AG26)</f>
        <v>0</v>
      </c>
      <c r="AH2" s="9">
        <f>SUM(C2:AG2)</f>
        <v>0</v>
      </c>
      <c r="AI2" s="6"/>
    </row>
    <row r="3" spans="1:35" s="4" customFormat="1" x14ac:dyDescent="0.4">
      <c r="A3" s="5"/>
      <c r="B3" s="10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22</v>
      </c>
      <c r="Y3" s="11" t="s">
        <v>23</v>
      </c>
      <c r="Z3" s="11" t="s">
        <v>24</v>
      </c>
      <c r="AA3" s="11" t="s">
        <v>25</v>
      </c>
      <c r="AB3" s="11" t="s">
        <v>26</v>
      </c>
      <c r="AC3" s="11" t="s">
        <v>27</v>
      </c>
      <c r="AD3" s="11" t="s">
        <v>28</v>
      </c>
      <c r="AE3" s="11" t="s">
        <v>29</v>
      </c>
      <c r="AF3" s="11" t="s">
        <v>30</v>
      </c>
      <c r="AG3" s="11" t="s">
        <v>31</v>
      </c>
      <c r="AH3" s="11" t="s">
        <v>40</v>
      </c>
      <c r="AI3" s="6"/>
    </row>
    <row r="4" spans="1:35" s="4" customFormat="1" x14ac:dyDescent="0.4">
      <c r="A4" s="5"/>
      <c r="B4" s="12">
        <f>IF('検算シート ”Light”'!B16="",0,'検算シート ”Light”'!B16)</f>
        <v>0</v>
      </c>
      <c r="C4" s="9">
        <f>IF('検算シート ”Light”'!C16="",0,IFERROR($B4*'検算シート ”Light”'!C16,""))</f>
        <v>0</v>
      </c>
      <c r="D4" s="9">
        <f>IF('検算シート ”Light”'!D16="",0,IFERROR($B4*'検算シート ”Light”'!D16,""))</f>
        <v>0</v>
      </c>
      <c r="E4" s="9">
        <f>IF('検算シート ”Light”'!E16="",0,IFERROR($B4*'検算シート ”Light”'!E16,""))</f>
        <v>0</v>
      </c>
      <c r="F4" s="9">
        <f>IF('検算シート ”Light”'!F16="",0,IFERROR($B4*'検算シート ”Light”'!F16,""))</f>
        <v>0</v>
      </c>
      <c r="G4" s="9">
        <f>IF('検算シート ”Light”'!G16="",0,IFERROR($B4*'検算シート ”Light”'!G16,""))</f>
        <v>0</v>
      </c>
      <c r="H4" s="9">
        <f>IF('検算シート ”Light”'!H16="",0,IFERROR($B4*'検算シート ”Light”'!H16,""))</f>
        <v>0</v>
      </c>
      <c r="I4" s="9">
        <f>IF('検算シート ”Light”'!I16="",0,IFERROR($B4*'検算シート ”Light”'!I16,""))</f>
        <v>0</v>
      </c>
      <c r="J4" s="9">
        <f>IF('検算シート ”Light”'!J16="",0,IFERROR($B4*'検算シート ”Light”'!J16,""))</f>
        <v>0</v>
      </c>
      <c r="K4" s="9">
        <f>IF('検算シート ”Light”'!K16="",0,IFERROR($B4*'検算シート ”Light”'!K16,""))</f>
        <v>0</v>
      </c>
      <c r="L4" s="9">
        <f>IF('検算シート ”Light”'!L16="",0,IFERROR($B4*'検算シート ”Light”'!L16,""))</f>
        <v>0</v>
      </c>
      <c r="M4" s="9">
        <f>IF('検算シート ”Light”'!M16="",0,IFERROR($B4*'検算シート ”Light”'!M16,""))</f>
        <v>0</v>
      </c>
      <c r="N4" s="9">
        <f>IF('検算シート ”Light”'!N16="",0,IFERROR($B4*'検算シート ”Light”'!N16,""))</f>
        <v>0</v>
      </c>
      <c r="O4" s="9">
        <f>IF('検算シート ”Light”'!O16="",0,IFERROR($B4*'検算シート ”Light”'!O16,""))</f>
        <v>0</v>
      </c>
      <c r="P4" s="9">
        <f>IF('検算シート ”Light”'!P16="",0,IFERROR($B4*'検算シート ”Light”'!P16,""))</f>
        <v>0</v>
      </c>
      <c r="Q4" s="9">
        <f>IF('検算シート ”Light”'!Q16="",0,IFERROR($B4*'検算シート ”Light”'!Q16,""))</f>
        <v>0</v>
      </c>
      <c r="R4" s="9">
        <f>IF('検算シート ”Light”'!R16="",0,IFERROR($B4*'検算シート ”Light”'!R16,""))</f>
        <v>0</v>
      </c>
      <c r="S4" s="9">
        <f>IF('検算シート ”Light”'!S16="",0,IFERROR($B4*'検算シート ”Light”'!S16,""))</f>
        <v>0</v>
      </c>
      <c r="T4" s="9">
        <f>IF('検算シート ”Light”'!T16="",0,IFERROR($B4*'検算シート ”Light”'!T16,""))</f>
        <v>0</v>
      </c>
      <c r="U4" s="9">
        <f>IF('検算シート ”Light”'!U16="",0,IFERROR($B4*'検算シート ”Light”'!U16,""))</f>
        <v>0</v>
      </c>
      <c r="V4" s="9">
        <f>IF('検算シート ”Light”'!V16="",0,IFERROR($B4*'検算シート ”Light”'!V16,""))</f>
        <v>0</v>
      </c>
      <c r="W4" s="9">
        <f>IF('検算シート ”Light”'!W16="",0,IFERROR($B4*'検算シート ”Light”'!W16,""))</f>
        <v>0</v>
      </c>
      <c r="X4" s="9">
        <f>IF('検算シート ”Light”'!X16="",0,IFERROR($B4*'検算シート ”Light”'!X16,""))</f>
        <v>0</v>
      </c>
      <c r="Y4" s="9">
        <f>IF('検算シート ”Light”'!Y16="",0,IFERROR($B4*'検算シート ”Light”'!Y16,""))</f>
        <v>0</v>
      </c>
      <c r="Z4" s="9">
        <f>IF('検算シート ”Light”'!Z16="",0,IFERROR($B4*'検算シート ”Light”'!Z16,""))</f>
        <v>0</v>
      </c>
      <c r="AA4" s="9">
        <f>IF('検算シート ”Light”'!AA16="",0,IFERROR($B4*'検算シート ”Light”'!AA16,""))</f>
        <v>0</v>
      </c>
      <c r="AB4" s="9">
        <f>IF('検算シート ”Light”'!AB16="",0,IFERROR($B4*'検算シート ”Light”'!AB16,""))</f>
        <v>0</v>
      </c>
      <c r="AC4" s="9">
        <f>IF('検算シート ”Light”'!AC16="",0,IFERROR($B4*'検算シート ”Light”'!AC16,""))</f>
        <v>0</v>
      </c>
      <c r="AD4" s="9">
        <f>IF('検算シート ”Light”'!AD16="",0,IFERROR($B4*'検算シート ”Light”'!AD16,""))</f>
        <v>0</v>
      </c>
      <c r="AE4" s="9">
        <f>IF('検算シート ”Light”'!AE16="",0,IFERROR($B4*'検算シート ”Light”'!AE16,""))</f>
        <v>0</v>
      </c>
      <c r="AF4" s="9">
        <f>IF('検算シート ”Light”'!AF16="",0,IFERROR($B4*'検算シート ”Light”'!AF16,""))</f>
        <v>0</v>
      </c>
      <c r="AG4" s="9">
        <f>IF('検算シート ”Light”'!AG16="",0,IFERROR($B4*'検算シート ”Light”'!AG16,""))</f>
        <v>0</v>
      </c>
      <c r="AH4" s="13">
        <f t="shared" ref="AH4:AH14" si="0">SUM(C4:AG4)</f>
        <v>0</v>
      </c>
      <c r="AI4" s="6"/>
    </row>
    <row r="5" spans="1:35" s="4" customFormat="1" x14ac:dyDescent="0.4">
      <c r="A5" s="5"/>
      <c r="B5" s="12">
        <f>IF('検算シート ”Light”'!B17="",0,'検算シート ”Light”'!B17)</f>
        <v>0</v>
      </c>
      <c r="C5" s="9">
        <f>IF('検算シート ”Light”'!C17="",0,IFERROR($B5*'検算シート ”Light”'!C17,""))</f>
        <v>0</v>
      </c>
      <c r="D5" s="9">
        <f>IF('検算シート ”Light”'!D17="",0,IFERROR($B5*'検算シート ”Light”'!D17,""))</f>
        <v>0</v>
      </c>
      <c r="E5" s="9">
        <f>IF('検算シート ”Light”'!E17="",0,IFERROR($B5*'検算シート ”Light”'!E17,""))</f>
        <v>0</v>
      </c>
      <c r="F5" s="9">
        <f>IF('検算シート ”Light”'!F17="",0,IFERROR($B5*'検算シート ”Light”'!F17,""))</f>
        <v>0</v>
      </c>
      <c r="G5" s="9">
        <f>IF('検算シート ”Light”'!G17="",0,IFERROR($B5*'検算シート ”Light”'!G17,""))</f>
        <v>0</v>
      </c>
      <c r="H5" s="9">
        <f>IF('検算シート ”Light”'!H17="",0,IFERROR($B5*'検算シート ”Light”'!H17,""))</f>
        <v>0</v>
      </c>
      <c r="I5" s="9">
        <f>IF('検算シート ”Light”'!I17="",0,IFERROR($B5*'検算シート ”Light”'!I17,""))</f>
        <v>0</v>
      </c>
      <c r="J5" s="9">
        <f>IF('検算シート ”Light”'!J17="",0,IFERROR($B5*'検算シート ”Light”'!J17,""))</f>
        <v>0</v>
      </c>
      <c r="K5" s="9">
        <f>IF('検算シート ”Light”'!K17="",0,IFERROR($B5*'検算シート ”Light”'!K17,""))</f>
        <v>0</v>
      </c>
      <c r="L5" s="9">
        <f>IF('検算シート ”Light”'!L17="",0,IFERROR($B5*'検算シート ”Light”'!L17,""))</f>
        <v>0</v>
      </c>
      <c r="M5" s="9">
        <f>IF('検算シート ”Light”'!M17="",0,IFERROR($B5*'検算シート ”Light”'!M17,""))</f>
        <v>0</v>
      </c>
      <c r="N5" s="9">
        <f>IF('検算シート ”Light”'!N17="",0,IFERROR($B5*'検算シート ”Light”'!N17,""))</f>
        <v>0</v>
      </c>
      <c r="O5" s="9">
        <f>IF('検算シート ”Light”'!O17="",0,IFERROR($B5*'検算シート ”Light”'!O17,""))</f>
        <v>0</v>
      </c>
      <c r="P5" s="9">
        <f>IF('検算シート ”Light”'!P17="",0,IFERROR($B5*'検算シート ”Light”'!P17,""))</f>
        <v>0</v>
      </c>
      <c r="Q5" s="9">
        <f>IF('検算シート ”Light”'!Q17="",0,IFERROR($B5*'検算シート ”Light”'!Q17,""))</f>
        <v>0</v>
      </c>
      <c r="R5" s="9">
        <f>IF('検算シート ”Light”'!R17="",0,IFERROR($B5*'検算シート ”Light”'!R17,""))</f>
        <v>0</v>
      </c>
      <c r="S5" s="9">
        <f>IF('検算シート ”Light”'!S17="",0,IFERROR($B5*'検算シート ”Light”'!S17,""))</f>
        <v>0</v>
      </c>
      <c r="T5" s="9">
        <f>IF('検算シート ”Light”'!T17="",0,IFERROR($B5*'検算シート ”Light”'!T17,""))</f>
        <v>0</v>
      </c>
      <c r="U5" s="9">
        <f>IF('検算シート ”Light”'!U17="",0,IFERROR($B5*'検算シート ”Light”'!U17,""))</f>
        <v>0</v>
      </c>
      <c r="V5" s="9">
        <f>IF('検算シート ”Light”'!V17="",0,IFERROR($B5*'検算シート ”Light”'!V17,""))</f>
        <v>0</v>
      </c>
      <c r="W5" s="9">
        <f>IF('検算シート ”Light”'!W17="",0,IFERROR($B5*'検算シート ”Light”'!W17,""))</f>
        <v>0</v>
      </c>
      <c r="X5" s="9">
        <f>IF('検算シート ”Light”'!X17="",0,IFERROR($B5*'検算シート ”Light”'!X17,""))</f>
        <v>0</v>
      </c>
      <c r="Y5" s="9">
        <f>IF('検算シート ”Light”'!Y17="",0,IFERROR($B5*'検算シート ”Light”'!Y17,""))</f>
        <v>0</v>
      </c>
      <c r="Z5" s="9">
        <f>IF('検算シート ”Light”'!Z17="",0,IFERROR($B5*'検算シート ”Light”'!Z17,""))</f>
        <v>0</v>
      </c>
      <c r="AA5" s="9">
        <f>IF('検算シート ”Light”'!AA17="",0,IFERROR($B5*'検算シート ”Light”'!AA17,""))</f>
        <v>0</v>
      </c>
      <c r="AB5" s="9">
        <f>IF('検算シート ”Light”'!AB17="",0,IFERROR($B5*'検算シート ”Light”'!AB17,""))</f>
        <v>0</v>
      </c>
      <c r="AC5" s="9">
        <f>IF('検算シート ”Light”'!AC17="",0,IFERROR($B5*'検算シート ”Light”'!AC17,""))</f>
        <v>0</v>
      </c>
      <c r="AD5" s="9">
        <f>IF('検算シート ”Light”'!AD17="",0,IFERROR($B5*'検算シート ”Light”'!AD17,""))</f>
        <v>0</v>
      </c>
      <c r="AE5" s="9">
        <f>IF('検算シート ”Light”'!AE17="",0,IFERROR($B5*'検算シート ”Light”'!AE17,""))</f>
        <v>0</v>
      </c>
      <c r="AF5" s="9">
        <f>IF('検算シート ”Light”'!AF17="",0,IFERROR($B5*'検算シート ”Light”'!AF17,""))</f>
        <v>0</v>
      </c>
      <c r="AG5" s="9">
        <f>IF('検算シート ”Light”'!AG17="",0,IFERROR($B5*'検算シート ”Light”'!AG17,""))</f>
        <v>0</v>
      </c>
      <c r="AH5" s="13">
        <f t="shared" si="0"/>
        <v>0</v>
      </c>
      <c r="AI5" s="6"/>
    </row>
    <row r="6" spans="1:35" s="4" customFormat="1" x14ac:dyDescent="0.4">
      <c r="A6" s="5"/>
      <c r="B6" s="12">
        <f>IF('検算シート ”Light”'!B18="",0,'検算シート ”Light”'!B18)</f>
        <v>0</v>
      </c>
      <c r="C6" s="9">
        <f>IF('検算シート ”Light”'!C18="",0,IFERROR($B6*'検算シート ”Light”'!C18,""))</f>
        <v>0</v>
      </c>
      <c r="D6" s="9">
        <f>IF('検算シート ”Light”'!D18="",0,IFERROR($B6*'検算シート ”Light”'!D18,""))</f>
        <v>0</v>
      </c>
      <c r="E6" s="9">
        <f>IF('検算シート ”Light”'!E18="",0,IFERROR($B6*'検算シート ”Light”'!E18,""))</f>
        <v>0</v>
      </c>
      <c r="F6" s="9">
        <f>IF('検算シート ”Light”'!F18="",0,IFERROR($B6*'検算シート ”Light”'!F18,""))</f>
        <v>0</v>
      </c>
      <c r="G6" s="9">
        <f>IF('検算シート ”Light”'!G18="",0,IFERROR($B6*'検算シート ”Light”'!G18,""))</f>
        <v>0</v>
      </c>
      <c r="H6" s="9">
        <f>IF('検算シート ”Light”'!H18="",0,IFERROR($B6*'検算シート ”Light”'!H18,""))</f>
        <v>0</v>
      </c>
      <c r="I6" s="9">
        <f>IF('検算シート ”Light”'!I18="",0,IFERROR($B6*'検算シート ”Light”'!I18,""))</f>
        <v>0</v>
      </c>
      <c r="J6" s="9">
        <f>IF('検算シート ”Light”'!J18="",0,IFERROR($B6*'検算シート ”Light”'!J18,""))</f>
        <v>0</v>
      </c>
      <c r="K6" s="9">
        <f>IF('検算シート ”Light”'!K18="",0,IFERROR($B6*'検算シート ”Light”'!K18,""))</f>
        <v>0</v>
      </c>
      <c r="L6" s="9">
        <f>IF('検算シート ”Light”'!L18="",0,IFERROR($B6*'検算シート ”Light”'!L18,""))</f>
        <v>0</v>
      </c>
      <c r="M6" s="9">
        <f>IF('検算シート ”Light”'!M18="",0,IFERROR($B6*'検算シート ”Light”'!M18,""))</f>
        <v>0</v>
      </c>
      <c r="N6" s="9">
        <f>IF('検算シート ”Light”'!N18="",0,IFERROR($B6*'検算シート ”Light”'!N18,""))</f>
        <v>0</v>
      </c>
      <c r="O6" s="9">
        <f>IF('検算シート ”Light”'!O18="",0,IFERROR($B6*'検算シート ”Light”'!O18,""))</f>
        <v>0</v>
      </c>
      <c r="P6" s="9">
        <f>IF('検算シート ”Light”'!P18="",0,IFERROR($B6*'検算シート ”Light”'!P18,""))</f>
        <v>0</v>
      </c>
      <c r="Q6" s="9">
        <f>IF('検算シート ”Light”'!Q18="",0,IFERROR($B6*'検算シート ”Light”'!Q18,""))</f>
        <v>0</v>
      </c>
      <c r="R6" s="9">
        <f>IF('検算シート ”Light”'!R18="",0,IFERROR($B6*'検算シート ”Light”'!R18,""))</f>
        <v>0</v>
      </c>
      <c r="S6" s="9">
        <f>IF('検算シート ”Light”'!S18="",0,IFERROR($B6*'検算シート ”Light”'!S18,""))</f>
        <v>0</v>
      </c>
      <c r="T6" s="9">
        <f>IF('検算シート ”Light”'!T18="",0,IFERROR($B6*'検算シート ”Light”'!T18,""))</f>
        <v>0</v>
      </c>
      <c r="U6" s="9">
        <f>IF('検算シート ”Light”'!U18="",0,IFERROR($B6*'検算シート ”Light”'!U18,""))</f>
        <v>0</v>
      </c>
      <c r="V6" s="9">
        <f>IF('検算シート ”Light”'!V18="",0,IFERROR($B6*'検算シート ”Light”'!V18,""))</f>
        <v>0</v>
      </c>
      <c r="W6" s="9">
        <f>IF('検算シート ”Light”'!W18="",0,IFERROR($B6*'検算シート ”Light”'!W18,""))</f>
        <v>0</v>
      </c>
      <c r="X6" s="9">
        <f>IF('検算シート ”Light”'!X18="",0,IFERROR($B6*'検算シート ”Light”'!X18,""))</f>
        <v>0</v>
      </c>
      <c r="Y6" s="9">
        <f>IF('検算シート ”Light”'!Y18="",0,IFERROR($B6*'検算シート ”Light”'!Y18,""))</f>
        <v>0</v>
      </c>
      <c r="Z6" s="9">
        <f>IF('検算シート ”Light”'!Z18="",0,IFERROR($B6*'検算シート ”Light”'!Z18,""))</f>
        <v>0</v>
      </c>
      <c r="AA6" s="9">
        <f>IF('検算シート ”Light”'!AA18="",0,IFERROR($B6*'検算シート ”Light”'!AA18,""))</f>
        <v>0</v>
      </c>
      <c r="AB6" s="9">
        <f>IF('検算シート ”Light”'!AB18="",0,IFERROR($B6*'検算シート ”Light”'!AB18,""))</f>
        <v>0</v>
      </c>
      <c r="AC6" s="9">
        <f>IF('検算シート ”Light”'!AC18="",0,IFERROR($B6*'検算シート ”Light”'!AC18,""))</f>
        <v>0</v>
      </c>
      <c r="AD6" s="9">
        <f>IF('検算シート ”Light”'!AD18="",0,IFERROR($B6*'検算シート ”Light”'!AD18,""))</f>
        <v>0</v>
      </c>
      <c r="AE6" s="9">
        <f>IF('検算シート ”Light”'!AE18="",0,IFERROR($B6*'検算シート ”Light”'!AE18,""))</f>
        <v>0</v>
      </c>
      <c r="AF6" s="9">
        <f>IF('検算シート ”Light”'!AF18="",0,IFERROR($B6*'検算シート ”Light”'!AF18,""))</f>
        <v>0</v>
      </c>
      <c r="AG6" s="9">
        <f>IF('検算シート ”Light”'!AG18="",0,IFERROR($B6*'検算シート ”Light”'!AG18,""))</f>
        <v>0</v>
      </c>
      <c r="AH6" s="13">
        <f t="shared" si="0"/>
        <v>0</v>
      </c>
      <c r="AI6" s="6"/>
    </row>
    <row r="7" spans="1:35" s="4" customFormat="1" x14ac:dyDescent="0.4">
      <c r="A7" s="5"/>
      <c r="B7" s="12">
        <f>IF('検算シート ”Light”'!B19="",0,'検算シート ”Light”'!B19)</f>
        <v>0</v>
      </c>
      <c r="C7" s="9">
        <f>IF('検算シート ”Light”'!C19="",0,IFERROR($B7*'検算シート ”Light”'!C19,""))</f>
        <v>0</v>
      </c>
      <c r="D7" s="9">
        <f>IF('検算シート ”Light”'!D19="",0,IFERROR($B7*'検算シート ”Light”'!D19,""))</f>
        <v>0</v>
      </c>
      <c r="E7" s="9">
        <f>IF('検算シート ”Light”'!E19="",0,IFERROR($B7*'検算シート ”Light”'!E19,""))</f>
        <v>0</v>
      </c>
      <c r="F7" s="9">
        <f>IF('検算シート ”Light”'!F19="",0,IFERROR($B7*'検算シート ”Light”'!F19,""))</f>
        <v>0</v>
      </c>
      <c r="G7" s="9">
        <f>IF('検算シート ”Light”'!G19="",0,IFERROR($B7*'検算シート ”Light”'!G19,""))</f>
        <v>0</v>
      </c>
      <c r="H7" s="9">
        <f>IF('検算シート ”Light”'!H19="",0,IFERROR($B7*'検算シート ”Light”'!H19,""))</f>
        <v>0</v>
      </c>
      <c r="I7" s="9">
        <f>IF('検算シート ”Light”'!I19="",0,IFERROR($B7*'検算シート ”Light”'!I19,""))</f>
        <v>0</v>
      </c>
      <c r="J7" s="9">
        <f>IF('検算シート ”Light”'!J19="",0,IFERROR($B7*'検算シート ”Light”'!J19,""))</f>
        <v>0</v>
      </c>
      <c r="K7" s="9">
        <f>IF('検算シート ”Light”'!K19="",0,IFERROR($B7*'検算シート ”Light”'!K19,""))</f>
        <v>0</v>
      </c>
      <c r="L7" s="9">
        <f>IF('検算シート ”Light”'!L19="",0,IFERROR($B7*'検算シート ”Light”'!L19,""))</f>
        <v>0</v>
      </c>
      <c r="M7" s="9">
        <f>IF('検算シート ”Light”'!M19="",0,IFERROR($B7*'検算シート ”Light”'!M19,""))</f>
        <v>0</v>
      </c>
      <c r="N7" s="9">
        <f>IF('検算シート ”Light”'!N19="",0,IFERROR($B7*'検算シート ”Light”'!N19,""))</f>
        <v>0</v>
      </c>
      <c r="O7" s="9">
        <f>IF('検算シート ”Light”'!O19="",0,IFERROR($B7*'検算シート ”Light”'!O19,""))</f>
        <v>0</v>
      </c>
      <c r="P7" s="9">
        <f>IF('検算シート ”Light”'!P19="",0,IFERROR($B7*'検算シート ”Light”'!P19,""))</f>
        <v>0</v>
      </c>
      <c r="Q7" s="9">
        <f>IF('検算シート ”Light”'!Q19="",0,IFERROR($B7*'検算シート ”Light”'!Q19,""))</f>
        <v>0</v>
      </c>
      <c r="R7" s="9">
        <f>IF('検算シート ”Light”'!R19="",0,IFERROR($B7*'検算シート ”Light”'!R19,""))</f>
        <v>0</v>
      </c>
      <c r="S7" s="9">
        <f>IF('検算シート ”Light”'!S19="",0,IFERROR($B7*'検算シート ”Light”'!S19,""))</f>
        <v>0</v>
      </c>
      <c r="T7" s="9">
        <f>IF('検算シート ”Light”'!T19="",0,IFERROR($B7*'検算シート ”Light”'!T19,""))</f>
        <v>0</v>
      </c>
      <c r="U7" s="9">
        <f>IF('検算シート ”Light”'!U19="",0,IFERROR($B7*'検算シート ”Light”'!U19,""))</f>
        <v>0</v>
      </c>
      <c r="V7" s="9">
        <f>IF('検算シート ”Light”'!V19="",0,IFERROR($B7*'検算シート ”Light”'!V19,""))</f>
        <v>0</v>
      </c>
      <c r="W7" s="9">
        <f>IF('検算シート ”Light”'!W19="",0,IFERROR($B7*'検算シート ”Light”'!W19,""))</f>
        <v>0</v>
      </c>
      <c r="X7" s="9">
        <f>IF('検算シート ”Light”'!X19="",0,IFERROR($B7*'検算シート ”Light”'!X19,""))</f>
        <v>0</v>
      </c>
      <c r="Y7" s="9">
        <f>IF('検算シート ”Light”'!Y19="",0,IFERROR($B7*'検算シート ”Light”'!Y19,""))</f>
        <v>0</v>
      </c>
      <c r="Z7" s="9">
        <f>IF('検算シート ”Light”'!Z19="",0,IFERROR($B7*'検算シート ”Light”'!Z19,""))</f>
        <v>0</v>
      </c>
      <c r="AA7" s="9">
        <f>IF('検算シート ”Light”'!AA19="",0,IFERROR($B7*'検算シート ”Light”'!AA19,""))</f>
        <v>0</v>
      </c>
      <c r="AB7" s="9">
        <f>IF('検算シート ”Light”'!AB19="",0,IFERROR($B7*'検算シート ”Light”'!AB19,""))</f>
        <v>0</v>
      </c>
      <c r="AC7" s="9">
        <f>IF('検算シート ”Light”'!AC19="",0,IFERROR($B7*'検算シート ”Light”'!AC19,""))</f>
        <v>0</v>
      </c>
      <c r="AD7" s="9">
        <f>IF('検算シート ”Light”'!AD19="",0,IFERROR($B7*'検算シート ”Light”'!AD19,""))</f>
        <v>0</v>
      </c>
      <c r="AE7" s="9">
        <f>IF('検算シート ”Light”'!AE19="",0,IFERROR($B7*'検算シート ”Light”'!AE19,""))</f>
        <v>0</v>
      </c>
      <c r="AF7" s="9">
        <f>IF('検算シート ”Light”'!AF19="",0,IFERROR($B7*'検算シート ”Light”'!AF19,""))</f>
        <v>0</v>
      </c>
      <c r="AG7" s="9">
        <f>IF('検算シート ”Light”'!AG19="",0,IFERROR($B7*'検算シート ”Light”'!AG19,""))</f>
        <v>0</v>
      </c>
      <c r="AH7" s="13">
        <f t="shared" si="0"/>
        <v>0</v>
      </c>
      <c r="AI7" s="6"/>
    </row>
    <row r="8" spans="1:35" s="4" customFormat="1" x14ac:dyDescent="0.4">
      <c r="A8" s="5"/>
      <c r="B8" s="12">
        <f>IF('検算シート ”Light”'!B20="",0,'検算シート ”Light”'!B20)</f>
        <v>0</v>
      </c>
      <c r="C8" s="9">
        <f>IF('検算シート ”Light”'!C20="",0,IFERROR($B8*'検算シート ”Light”'!C20,""))</f>
        <v>0</v>
      </c>
      <c r="D8" s="9">
        <f>IF('検算シート ”Light”'!D20="",0,IFERROR($B8*'検算シート ”Light”'!D20,""))</f>
        <v>0</v>
      </c>
      <c r="E8" s="9">
        <f>IF('検算シート ”Light”'!E20="",0,IFERROR($B8*'検算シート ”Light”'!E20,""))</f>
        <v>0</v>
      </c>
      <c r="F8" s="9">
        <f>IF('検算シート ”Light”'!F20="",0,IFERROR($B8*'検算シート ”Light”'!F20,""))</f>
        <v>0</v>
      </c>
      <c r="G8" s="9">
        <f>IF('検算シート ”Light”'!G20="",0,IFERROR($B8*'検算シート ”Light”'!G20,""))</f>
        <v>0</v>
      </c>
      <c r="H8" s="9">
        <f>IF('検算シート ”Light”'!H20="",0,IFERROR($B8*'検算シート ”Light”'!H20,""))</f>
        <v>0</v>
      </c>
      <c r="I8" s="9">
        <f>IF('検算シート ”Light”'!I20="",0,IFERROR($B8*'検算シート ”Light”'!I20,""))</f>
        <v>0</v>
      </c>
      <c r="J8" s="9">
        <f>IF('検算シート ”Light”'!J20="",0,IFERROR($B8*'検算シート ”Light”'!J20,""))</f>
        <v>0</v>
      </c>
      <c r="K8" s="9">
        <f>IF('検算シート ”Light”'!K20="",0,IFERROR($B8*'検算シート ”Light”'!K20,""))</f>
        <v>0</v>
      </c>
      <c r="L8" s="9">
        <f>IF('検算シート ”Light”'!L20="",0,IFERROR($B8*'検算シート ”Light”'!L20,""))</f>
        <v>0</v>
      </c>
      <c r="M8" s="9">
        <f>IF('検算シート ”Light”'!M20="",0,IFERROR($B8*'検算シート ”Light”'!M20,""))</f>
        <v>0</v>
      </c>
      <c r="N8" s="9">
        <f>IF('検算シート ”Light”'!N20="",0,IFERROR($B8*'検算シート ”Light”'!N20,""))</f>
        <v>0</v>
      </c>
      <c r="O8" s="9">
        <f>IF('検算シート ”Light”'!O20="",0,IFERROR($B8*'検算シート ”Light”'!O20,""))</f>
        <v>0</v>
      </c>
      <c r="P8" s="9">
        <f>IF('検算シート ”Light”'!P20="",0,IFERROR($B8*'検算シート ”Light”'!P20,""))</f>
        <v>0</v>
      </c>
      <c r="Q8" s="9">
        <f>IF('検算シート ”Light”'!Q20="",0,IFERROR($B8*'検算シート ”Light”'!Q20,""))</f>
        <v>0</v>
      </c>
      <c r="R8" s="9">
        <f>IF('検算シート ”Light”'!R20="",0,IFERROR($B8*'検算シート ”Light”'!R20,""))</f>
        <v>0</v>
      </c>
      <c r="S8" s="9">
        <f>IF('検算シート ”Light”'!S20="",0,IFERROR($B8*'検算シート ”Light”'!S20,""))</f>
        <v>0</v>
      </c>
      <c r="T8" s="9">
        <f>IF('検算シート ”Light”'!T20="",0,IFERROR($B8*'検算シート ”Light”'!T20,""))</f>
        <v>0</v>
      </c>
      <c r="U8" s="9">
        <f>IF('検算シート ”Light”'!U20="",0,IFERROR($B8*'検算シート ”Light”'!U20,""))</f>
        <v>0</v>
      </c>
      <c r="V8" s="9">
        <f>IF('検算シート ”Light”'!V20="",0,IFERROR($B8*'検算シート ”Light”'!V20,""))</f>
        <v>0</v>
      </c>
      <c r="W8" s="9">
        <f>IF('検算シート ”Light”'!W20="",0,IFERROR($B8*'検算シート ”Light”'!W20,""))</f>
        <v>0</v>
      </c>
      <c r="X8" s="9">
        <f>IF('検算シート ”Light”'!X20="",0,IFERROR($B8*'検算シート ”Light”'!X20,""))</f>
        <v>0</v>
      </c>
      <c r="Y8" s="9">
        <f>IF('検算シート ”Light”'!Y20="",0,IFERROR($B8*'検算シート ”Light”'!Y20,""))</f>
        <v>0</v>
      </c>
      <c r="Z8" s="9">
        <f>IF('検算シート ”Light”'!Z20="",0,IFERROR($B8*'検算シート ”Light”'!Z20,""))</f>
        <v>0</v>
      </c>
      <c r="AA8" s="9">
        <f>IF('検算シート ”Light”'!AA20="",0,IFERROR($B8*'検算シート ”Light”'!AA20,""))</f>
        <v>0</v>
      </c>
      <c r="AB8" s="9">
        <f>IF('検算シート ”Light”'!AB20="",0,IFERROR($B8*'検算シート ”Light”'!AB20,""))</f>
        <v>0</v>
      </c>
      <c r="AC8" s="9">
        <f>IF('検算シート ”Light”'!AC20="",0,IFERROR($B8*'検算シート ”Light”'!AC20,""))</f>
        <v>0</v>
      </c>
      <c r="AD8" s="9">
        <f>IF('検算シート ”Light”'!AD20="",0,IFERROR($B8*'検算シート ”Light”'!AD20,""))</f>
        <v>0</v>
      </c>
      <c r="AE8" s="9">
        <f>IF('検算シート ”Light”'!AE20="",0,IFERROR($B8*'検算シート ”Light”'!AE20,""))</f>
        <v>0</v>
      </c>
      <c r="AF8" s="9">
        <f>IF('検算シート ”Light”'!AF20="",0,IFERROR($B8*'検算シート ”Light”'!AF20,""))</f>
        <v>0</v>
      </c>
      <c r="AG8" s="9">
        <f>IF('検算シート ”Light”'!AG20="",0,IFERROR($B8*'検算シート ”Light”'!AG20,""))</f>
        <v>0</v>
      </c>
      <c r="AH8" s="13">
        <f t="shared" si="0"/>
        <v>0</v>
      </c>
      <c r="AI8" s="6"/>
    </row>
    <row r="9" spans="1:35" s="4" customFormat="1" x14ac:dyDescent="0.4">
      <c r="A9" s="5"/>
      <c r="B9" s="12">
        <f>IF('検算シート ”Light”'!B21="",0,'検算シート ”Light”'!B21)</f>
        <v>0</v>
      </c>
      <c r="C9" s="9">
        <f>IF('検算シート ”Light”'!C21="",0,IFERROR($B9*'検算シート ”Light”'!C21,""))</f>
        <v>0</v>
      </c>
      <c r="D9" s="9">
        <f>IF('検算シート ”Light”'!D21="",0,IFERROR($B9*'検算シート ”Light”'!D21,""))</f>
        <v>0</v>
      </c>
      <c r="E9" s="9">
        <f>IF('検算シート ”Light”'!E21="",0,IFERROR($B9*'検算シート ”Light”'!E21,""))</f>
        <v>0</v>
      </c>
      <c r="F9" s="9">
        <f>IF('検算シート ”Light”'!F21="",0,IFERROR($B9*'検算シート ”Light”'!F21,""))</f>
        <v>0</v>
      </c>
      <c r="G9" s="9">
        <f>IF('検算シート ”Light”'!G21="",0,IFERROR($B9*'検算シート ”Light”'!G21,""))</f>
        <v>0</v>
      </c>
      <c r="H9" s="9">
        <f>IF('検算シート ”Light”'!H21="",0,IFERROR($B9*'検算シート ”Light”'!H21,""))</f>
        <v>0</v>
      </c>
      <c r="I9" s="9">
        <f>IF('検算シート ”Light”'!I21="",0,IFERROR($B9*'検算シート ”Light”'!I21,""))</f>
        <v>0</v>
      </c>
      <c r="J9" s="9">
        <f>IF('検算シート ”Light”'!J21="",0,IFERROR($B9*'検算シート ”Light”'!J21,""))</f>
        <v>0</v>
      </c>
      <c r="K9" s="9">
        <f>IF('検算シート ”Light”'!K21="",0,IFERROR($B9*'検算シート ”Light”'!K21,""))</f>
        <v>0</v>
      </c>
      <c r="L9" s="9">
        <f>IF('検算シート ”Light”'!L21="",0,IFERROR($B9*'検算シート ”Light”'!L21,""))</f>
        <v>0</v>
      </c>
      <c r="M9" s="9">
        <f>IF('検算シート ”Light”'!M21="",0,IFERROR($B9*'検算シート ”Light”'!M21,""))</f>
        <v>0</v>
      </c>
      <c r="N9" s="9">
        <f>IF('検算シート ”Light”'!N21="",0,IFERROR($B9*'検算シート ”Light”'!N21,""))</f>
        <v>0</v>
      </c>
      <c r="O9" s="9">
        <f>IF('検算シート ”Light”'!O21="",0,IFERROR($B9*'検算シート ”Light”'!O21,""))</f>
        <v>0</v>
      </c>
      <c r="P9" s="9">
        <f>IF('検算シート ”Light”'!P21="",0,IFERROR($B9*'検算シート ”Light”'!P21,""))</f>
        <v>0</v>
      </c>
      <c r="Q9" s="9">
        <f>IF('検算シート ”Light”'!Q21="",0,IFERROR($B9*'検算シート ”Light”'!Q21,""))</f>
        <v>0</v>
      </c>
      <c r="R9" s="9">
        <f>IF('検算シート ”Light”'!R21="",0,IFERROR($B9*'検算シート ”Light”'!R21,""))</f>
        <v>0</v>
      </c>
      <c r="S9" s="9">
        <f>IF('検算シート ”Light”'!S21="",0,IFERROR($B9*'検算シート ”Light”'!S21,""))</f>
        <v>0</v>
      </c>
      <c r="T9" s="9">
        <f>IF('検算シート ”Light”'!T21="",0,IFERROR($B9*'検算シート ”Light”'!T21,""))</f>
        <v>0</v>
      </c>
      <c r="U9" s="9">
        <f>IF('検算シート ”Light”'!U21="",0,IFERROR($B9*'検算シート ”Light”'!U21,""))</f>
        <v>0</v>
      </c>
      <c r="V9" s="9">
        <f>IF('検算シート ”Light”'!V21="",0,IFERROR($B9*'検算シート ”Light”'!V21,""))</f>
        <v>0</v>
      </c>
      <c r="W9" s="9">
        <f>IF('検算シート ”Light”'!W21="",0,IFERROR($B9*'検算シート ”Light”'!W21,""))</f>
        <v>0</v>
      </c>
      <c r="X9" s="9">
        <f>IF('検算シート ”Light”'!X21="",0,IFERROR($B9*'検算シート ”Light”'!X21,""))</f>
        <v>0</v>
      </c>
      <c r="Y9" s="9">
        <f>IF('検算シート ”Light”'!Y21="",0,IFERROR($B9*'検算シート ”Light”'!Y21,""))</f>
        <v>0</v>
      </c>
      <c r="Z9" s="9">
        <f>IF('検算シート ”Light”'!Z21="",0,IFERROR($B9*'検算シート ”Light”'!Z21,""))</f>
        <v>0</v>
      </c>
      <c r="AA9" s="9">
        <f>IF('検算シート ”Light”'!AA21="",0,IFERROR($B9*'検算シート ”Light”'!AA21,""))</f>
        <v>0</v>
      </c>
      <c r="AB9" s="9">
        <f>IF('検算シート ”Light”'!AB21="",0,IFERROR($B9*'検算シート ”Light”'!AB21,""))</f>
        <v>0</v>
      </c>
      <c r="AC9" s="9">
        <f>IF('検算シート ”Light”'!AC21="",0,IFERROR($B9*'検算シート ”Light”'!AC21,""))</f>
        <v>0</v>
      </c>
      <c r="AD9" s="9">
        <f>IF('検算シート ”Light”'!AD21="",0,IFERROR($B9*'検算シート ”Light”'!AD21,""))</f>
        <v>0</v>
      </c>
      <c r="AE9" s="9">
        <f>IF('検算シート ”Light”'!AE21="",0,IFERROR($B9*'検算シート ”Light”'!AE21,""))</f>
        <v>0</v>
      </c>
      <c r="AF9" s="9">
        <f>IF('検算シート ”Light”'!AF21="",0,IFERROR($B9*'検算シート ”Light”'!AF21,""))</f>
        <v>0</v>
      </c>
      <c r="AG9" s="9">
        <f>IF('検算シート ”Light”'!AG21="",0,IFERROR($B9*'検算シート ”Light”'!AG21,""))</f>
        <v>0</v>
      </c>
      <c r="AH9" s="13">
        <f t="shared" si="0"/>
        <v>0</v>
      </c>
      <c r="AI9" s="6"/>
    </row>
    <row r="10" spans="1:35" s="4" customFormat="1" x14ac:dyDescent="0.4">
      <c r="A10" s="5"/>
      <c r="B10" s="12">
        <f>IF('検算シート ”Light”'!B22="",0,'検算シート ”Light”'!B22)</f>
        <v>0</v>
      </c>
      <c r="C10" s="9">
        <f>IF('検算シート ”Light”'!C22="",0,IFERROR($B10*'検算シート ”Light”'!C22,""))</f>
        <v>0</v>
      </c>
      <c r="D10" s="9">
        <f>IF('検算シート ”Light”'!D22="",0,IFERROR($B10*'検算シート ”Light”'!D22,""))</f>
        <v>0</v>
      </c>
      <c r="E10" s="9">
        <f>IF('検算シート ”Light”'!E22="",0,IFERROR($B10*'検算シート ”Light”'!E22,""))</f>
        <v>0</v>
      </c>
      <c r="F10" s="9">
        <f>IF('検算シート ”Light”'!F22="",0,IFERROR($B10*'検算シート ”Light”'!F22,""))</f>
        <v>0</v>
      </c>
      <c r="G10" s="9">
        <f>IF('検算シート ”Light”'!G22="",0,IFERROR($B10*'検算シート ”Light”'!G22,""))</f>
        <v>0</v>
      </c>
      <c r="H10" s="9">
        <f>IF('検算シート ”Light”'!H22="",0,IFERROR($B10*'検算シート ”Light”'!H22,""))</f>
        <v>0</v>
      </c>
      <c r="I10" s="9">
        <f>IF('検算シート ”Light”'!I22="",0,IFERROR($B10*'検算シート ”Light”'!I22,""))</f>
        <v>0</v>
      </c>
      <c r="J10" s="9">
        <f>IF('検算シート ”Light”'!J22="",0,IFERROR($B10*'検算シート ”Light”'!J22,""))</f>
        <v>0</v>
      </c>
      <c r="K10" s="9">
        <f>IF('検算シート ”Light”'!K22="",0,IFERROR($B10*'検算シート ”Light”'!K22,""))</f>
        <v>0</v>
      </c>
      <c r="L10" s="9">
        <f>IF('検算シート ”Light”'!L22="",0,IFERROR($B10*'検算シート ”Light”'!L22,""))</f>
        <v>0</v>
      </c>
      <c r="M10" s="9">
        <f>IF('検算シート ”Light”'!M22="",0,IFERROR($B10*'検算シート ”Light”'!M22,""))</f>
        <v>0</v>
      </c>
      <c r="N10" s="9">
        <f>IF('検算シート ”Light”'!N22="",0,IFERROR($B10*'検算シート ”Light”'!N22,""))</f>
        <v>0</v>
      </c>
      <c r="O10" s="9">
        <f>IF('検算シート ”Light”'!O22="",0,IFERROR($B10*'検算シート ”Light”'!O22,""))</f>
        <v>0</v>
      </c>
      <c r="P10" s="9">
        <f>IF('検算シート ”Light”'!P22="",0,IFERROR($B10*'検算シート ”Light”'!P22,""))</f>
        <v>0</v>
      </c>
      <c r="Q10" s="9">
        <f>IF('検算シート ”Light”'!Q22="",0,IFERROR($B10*'検算シート ”Light”'!Q22,""))</f>
        <v>0</v>
      </c>
      <c r="R10" s="9">
        <f>IF('検算シート ”Light”'!R22="",0,IFERROR($B10*'検算シート ”Light”'!R22,""))</f>
        <v>0</v>
      </c>
      <c r="S10" s="9">
        <f>IF('検算シート ”Light”'!S22="",0,IFERROR($B10*'検算シート ”Light”'!S22,""))</f>
        <v>0</v>
      </c>
      <c r="T10" s="9">
        <f>IF('検算シート ”Light”'!T22="",0,IFERROR($B10*'検算シート ”Light”'!T22,""))</f>
        <v>0</v>
      </c>
      <c r="U10" s="9">
        <f>IF('検算シート ”Light”'!U22="",0,IFERROR($B10*'検算シート ”Light”'!U22,""))</f>
        <v>0</v>
      </c>
      <c r="V10" s="9">
        <f>IF('検算シート ”Light”'!V22="",0,IFERROR($B10*'検算シート ”Light”'!V22,""))</f>
        <v>0</v>
      </c>
      <c r="W10" s="9">
        <f>IF('検算シート ”Light”'!W22="",0,IFERROR($B10*'検算シート ”Light”'!W22,""))</f>
        <v>0</v>
      </c>
      <c r="X10" s="9">
        <f>IF('検算シート ”Light”'!X22="",0,IFERROR($B10*'検算シート ”Light”'!X22,""))</f>
        <v>0</v>
      </c>
      <c r="Y10" s="9">
        <f>IF('検算シート ”Light”'!Y22="",0,IFERROR($B10*'検算シート ”Light”'!Y22,""))</f>
        <v>0</v>
      </c>
      <c r="Z10" s="9">
        <f>IF('検算シート ”Light”'!Z22="",0,IFERROR($B10*'検算シート ”Light”'!Z22,""))</f>
        <v>0</v>
      </c>
      <c r="AA10" s="9">
        <f>IF('検算シート ”Light”'!AA22="",0,IFERROR($B10*'検算シート ”Light”'!AA22,""))</f>
        <v>0</v>
      </c>
      <c r="AB10" s="9">
        <f>IF('検算シート ”Light”'!AB22="",0,IFERROR($B10*'検算シート ”Light”'!AB22,""))</f>
        <v>0</v>
      </c>
      <c r="AC10" s="9">
        <f>IF('検算シート ”Light”'!AC22="",0,IFERROR($B10*'検算シート ”Light”'!AC22,""))</f>
        <v>0</v>
      </c>
      <c r="AD10" s="9">
        <f>IF('検算シート ”Light”'!AD22="",0,IFERROR($B10*'検算シート ”Light”'!AD22,""))</f>
        <v>0</v>
      </c>
      <c r="AE10" s="9">
        <f>IF('検算シート ”Light”'!AE22="",0,IFERROR($B10*'検算シート ”Light”'!AE22,""))</f>
        <v>0</v>
      </c>
      <c r="AF10" s="9">
        <f>IF('検算シート ”Light”'!AF22="",0,IFERROR($B10*'検算シート ”Light”'!AF22,""))</f>
        <v>0</v>
      </c>
      <c r="AG10" s="9">
        <f>IF('検算シート ”Light”'!AG22="",0,IFERROR($B10*'検算シート ”Light”'!AG22,""))</f>
        <v>0</v>
      </c>
      <c r="AH10" s="13">
        <f t="shared" si="0"/>
        <v>0</v>
      </c>
      <c r="AI10" s="6"/>
    </row>
    <row r="11" spans="1:35" s="4" customFormat="1" x14ac:dyDescent="0.4">
      <c r="A11" s="5"/>
      <c r="B11" s="12">
        <f>IF('検算シート ”Light”'!B23="",0,'検算シート ”Light”'!B23)</f>
        <v>0</v>
      </c>
      <c r="C11" s="9">
        <f>IF('検算シート ”Light”'!C23="",0,IFERROR($B11*'検算シート ”Light”'!C23,""))</f>
        <v>0</v>
      </c>
      <c r="D11" s="9">
        <f>IF('検算シート ”Light”'!D23="",0,IFERROR($B11*'検算シート ”Light”'!D23,""))</f>
        <v>0</v>
      </c>
      <c r="E11" s="9">
        <f>IF('検算シート ”Light”'!E23="",0,IFERROR($B11*'検算シート ”Light”'!E23,""))</f>
        <v>0</v>
      </c>
      <c r="F11" s="9">
        <f>IF('検算シート ”Light”'!F23="",0,IFERROR($B11*'検算シート ”Light”'!F23,""))</f>
        <v>0</v>
      </c>
      <c r="G11" s="9">
        <f>IF('検算シート ”Light”'!G23="",0,IFERROR($B11*'検算シート ”Light”'!G23,""))</f>
        <v>0</v>
      </c>
      <c r="H11" s="9">
        <f>IF('検算シート ”Light”'!H23="",0,IFERROR($B11*'検算シート ”Light”'!H23,""))</f>
        <v>0</v>
      </c>
      <c r="I11" s="9">
        <f>IF('検算シート ”Light”'!I23="",0,IFERROR($B11*'検算シート ”Light”'!I23,""))</f>
        <v>0</v>
      </c>
      <c r="J11" s="9">
        <f>IF('検算シート ”Light”'!J23="",0,IFERROR($B11*'検算シート ”Light”'!J23,""))</f>
        <v>0</v>
      </c>
      <c r="K11" s="9">
        <f>IF('検算シート ”Light”'!K23="",0,IFERROR($B11*'検算シート ”Light”'!K23,""))</f>
        <v>0</v>
      </c>
      <c r="L11" s="9">
        <f>IF('検算シート ”Light”'!L23="",0,IFERROR($B11*'検算シート ”Light”'!L23,""))</f>
        <v>0</v>
      </c>
      <c r="M11" s="9">
        <f>IF('検算シート ”Light”'!M23="",0,IFERROR($B11*'検算シート ”Light”'!M23,""))</f>
        <v>0</v>
      </c>
      <c r="N11" s="9">
        <f>IF('検算シート ”Light”'!N23="",0,IFERROR($B11*'検算シート ”Light”'!N23,""))</f>
        <v>0</v>
      </c>
      <c r="O11" s="9">
        <f>IF('検算シート ”Light”'!O23="",0,IFERROR($B11*'検算シート ”Light”'!O23,""))</f>
        <v>0</v>
      </c>
      <c r="P11" s="9">
        <f>IF('検算シート ”Light”'!P23="",0,IFERROR($B11*'検算シート ”Light”'!P23,""))</f>
        <v>0</v>
      </c>
      <c r="Q11" s="9">
        <f>IF('検算シート ”Light”'!Q23="",0,IFERROR($B11*'検算シート ”Light”'!Q23,""))</f>
        <v>0</v>
      </c>
      <c r="R11" s="9">
        <f>IF('検算シート ”Light”'!R23="",0,IFERROR($B11*'検算シート ”Light”'!R23,""))</f>
        <v>0</v>
      </c>
      <c r="S11" s="9">
        <f>IF('検算シート ”Light”'!S23="",0,IFERROR($B11*'検算シート ”Light”'!S23,""))</f>
        <v>0</v>
      </c>
      <c r="T11" s="9">
        <f>IF('検算シート ”Light”'!T23="",0,IFERROR($B11*'検算シート ”Light”'!T23,""))</f>
        <v>0</v>
      </c>
      <c r="U11" s="9">
        <f>IF('検算シート ”Light”'!U23="",0,IFERROR($B11*'検算シート ”Light”'!U23,""))</f>
        <v>0</v>
      </c>
      <c r="V11" s="9">
        <f>IF('検算シート ”Light”'!V23="",0,IFERROR($B11*'検算シート ”Light”'!V23,""))</f>
        <v>0</v>
      </c>
      <c r="W11" s="9">
        <f>IF('検算シート ”Light”'!W23="",0,IFERROR($B11*'検算シート ”Light”'!W23,""))</f>
        <v>0</v>
      </c>
      <c r="X11" s="9">
        <f>IF('検算シート ”Light”'!X23="",0,IFERROR($B11*'検算シート ”Light”'!X23,""))</f>
        <v>0</v>
      </c>
      <c r="Y11" s="9">
        <f>IF('検算シート ”Light”'!Y23="",0,IFERROR($B11*'検算シート ”Light”'!Y23,""))</f>
        <v>0</v>
      </c>
      <c r="Z11" s="9">
        <f>IF('検算シート ”Light”'!Z23="",0,IFERROR($B11*'検算シート ”Light”'!Z23,""))</f>
        <v>0</v>
      </c>
      <c r="AA11" s="9">
        <f>IF('検算シート ”Light”'!AA23="",0,IFERROR($B11*'検算シート ”Light”'!AA23,""))</f>
        <v>0</v>
      </c>
      <c r="AB11" s="9">
        <f>IF('検算シート ”Light”'!AB23="",0,IFERROR($B11*'検算シート ”Light”'!AB23,""))</f>
        <v>0</v>
      </c>
      <c r="AC11" s="9">
        <f>IF('検算シート ”Light”'!AC23="",0,IFERROR($B11*'検算シート ”Light”'!AC23,""))</f>
        <v>0</v>
      </c>
      <c r="AD11" s="9">
        <f>IF('検算シート ”Light”'!AD23="",0,IFERROR($B11*'検算シート ”Light”'!AD23,""))</f>
        <v>0</v>
      </c>
      <c r="AE11" s="9">
        <f>IF('検算シート ”Light”'!AE23="",0,IFERROR($B11*'検算シート ”Light”'!AE23,""))</f>
        <v>0</v>
      </c>
      <c r="AF11" s="9">
        <f>IF('検算シート ”Light”'!AF23="",0,IFERROR($B11*'検算シート ”Light”'!AF23,""))</f>
        <v>0</v>
      </c>
      <c r="AG11" s="9">
        <f>IF('検算シート ”Light”'!AG23="",0,IFERROR($B11*'検算シート ”Light”'!AG23,""))</f>
        <v>0</v>
      </c>
      <c r="AH11" s="13">
        <f t="shared" si="0"/>
        <v>0</v>
      </c>
      <c r="AI11" s="6"/>
    </row>
    <row r="12" spans="1:35" s="4" customFormat="1" x14ac:dyDescent="0.4">
      <c r="A12" s="5"/>
      <c r="B12" s="12">
        <f>IF('検算シート ”Light”'!B24="",0,'検算シート ”Light”'!B24)</f>
        <v>0</v>
      </c>
      <c r="C12" s="9">
        <f>IF('検算シート ”Light”'!C24="",0,IFERROR($B12*'検算シート ”Light”'!C24,""))</f>
        <v>0</v>
      </c>
      <c r="D12" s="9">
        <f>IF('検算シート ”Light”'!D24="",0,IFERROR($B12*'検算シート ”Light”'!D24,""))</f>
        <v>0</v>
      </c>
      <c r="E12" s="9">
        <f>IF('検算シート ”Light”'!E24="",0,IFERROR($B12*'検算シート ”Light”'!E24,""))</f>
        <v>0</v>
      </c>
      <c r="F12" s="9">
        <f>IF('検算シート ”Light”'!F24="",0,IFERROR($B12*'検算シート ”Light”'!F24,""))</f>
        <v>0</v>
      </c>
      <c r="G12" s="9">
        <f>IF('検算シート ”Light”'!G24="",0,IFERROR($B12*'検算シート ”Light”'!G24,""))</f>
        <v>0</v>
      </c>
      <c r="H12" s="9">
        <f>IF('検算シート ”Light”'!H24="",0,IFERROR($B12*'検算シート ”Light”'!H24,""))</f>
        <v>0</v>
      </c>
      <c r="I12" s="9">
        <f>IF('検算シート ”Light”'!I24="",0,IFERROR($B12*'検算シート ”Light”'!I24,""))</f>
        <v>0</v>
      </c>
      <c r="J12" s="9">
        <f>IF('検算シート ”Light”'!J24="",0,IFERROR($B12*'検算シート ”Light”'!J24,""))</f>
        <v>0</v>
      </c>
      <c r="K12" s="9">
        <f>IF('検算シート ”Light”'!K24="",0,IFERROR($B12*'検算シート ”Light”'!K24,""))</f>
        <v>0</v>
      </c>
      <c r="L12" s="9">
        <f>IF('検算シート ”Light”'!L24="",0,IFERROR($B12*'検算シート ”Light”'!L24,""))</f>
        <v>0</v>
      </c>
      <c r="M12" s="9">
        <f>IF('検算シート ”Light”'!M24="",0,IFERROR($B12*'検算シート ”Light”'!M24,""))</f>
        <v>0</v>
      </c>
      <c r="N12" s="9">
        <f>IF('検算シート ”Light”'!N24="",0,IFERROR($B12*'検算シート ”Light”'!N24,""))</f>
        <v>0</v>
      </c>
      <c r="O12" s="9">
        <f>IF('検算シート ”Light”'!O24="",0,IFERROR($B12*'検算シート ”Light”'!O24,""))</f>
        <v>0</v>
      </c>
      <c r="P12" s="9">
        <f>IF('検算シート ”Light”'!P24="",0,IFERROR($B12*'検算シート ”Light”'!P24,""))</f>
        <v>0</v>
      </c>
      <c r="Q12" s="9">
        <f>IF('検算シート ”Light”'!Q24="",0,IFERROR($B12*'検算シート ”Light”'!Q24,""))</f>
        <v>0</v>
      </c>
      <c r="R12" s="9">
        <f>IF('検算シート ”Light”'!R24="",0,IFERROR($B12*'検算シート ”Light”'!R24,""))</f>
        <v>0</v>
      </c>
      <c r="S12" s="9">
        <f>IF('検算シート ”Light”'!S24="",0,IFERROR($B12*'検算シート ”Light”'!S24,""))</f>
        <v>0</v>
      </c>
      <c r="T12" s="9">
        <f>IF('検算シート ”Light”'!T24="",0,IFERROR($B12*'検算シート ”Light”'!T24,""))</f>
        <v>0</v>
      </c>
      <c r="U12" s="9">
        <f>IF('検算シート ”Light”'!U24="",0,IFERROR($B12*'検算シート ”Light”'!U24,""))</f>
        <v>0</v>
      </c>
      <c r="V12" s="9">
        <f>IF('検算シート ”Light”'!V24="",0,IFERROR($B12*'検算シート ”Light”'!V24,""))</f>
        <v>0</v>
      </c>
      <c r="W12" s="9">
        <f>IF('検算シート ”Light”'!W24="",0,IFERROR($B12*'検算シート ”Light”'!W24,""))</f>
        <v>0</v>
      </c>
      <c r="X12" s="9">
        <f>IF('検算シート ”Light”'!X24="",0,IFERROR($B12*'検算シート ”Light”'!X24,""))</f>
        <v>0</v>
      </c>
      <c r="Y12" s="9">
        <f>IF('検算シート ”Light”'!Y24="",0,IFERROR($B12*'検算シート ”Light”'!Y24,""))</f>
        <v>0</v>
      </c>
      <c r="Z12" s="9">
        <f>IF('検算シート ”Light”'!Z24="",0,IFERROR($B12*'検算シート ”Light”'!Z24,""))</f>
        <v>0</v>
      </c>
      <c r="AA12" s="9">
        <f>IF('検算シート ”Light”'!AA24="",0,IFERROR($B12*'検算シート ”Light”'!AA24,""))</f>
        <v>0</v>
      </c>
      <c r="AB12" s="9">
        <f>IF('検算シート ”Light”'!AB24="",0,IFERROR($B12*'検算シート ”Light”'!AB24,""))</f>
        <v>0</v>
      </c>
      <c r="AC12" s="9">
        <f>IF('検算シート ”Light”'!AC24="",0,IFERROR($B12*'検算シート ”Light”'!AC24,""))</f>
        <v>0</v>
      </c>
      <c r="AD12" s="9">
        <f>IF('検算シート ”Light”'!AD24="",0,IFERROR($B12*'検算シート ”Light”'!AD24,""))</f>
        <v>0</v>
      </c>
      <c r="AE12" s="9">
        <f>IF('検算シート ”Light”'!AE24="",0,IFERROR($B12*'検算シート ”Light”'!AE24,""))</f>
        <v>0</v>
      </c>
      <c r="AF12" s="9">
        <f>IF('検算シート ”Light”'!AF24="",0,IFERROR($B12*'検算シート ”Light”'!AF24,""))</f>
        <v>0</v>
      </c>
      <c r="AG12" s="9">
        <f>IF('検算シート ”Light”'!AG24="",0,IFERROR($B12*'検算シート ”Light”'!AG24,""))</f>
        <v>0</v>
      </c>
      <c r="AH12" s="13">
        <f t="shared" si="0"/>
        <v>0</v>
      </c>
      <c r="AI12" s="6"/>
    </row>
    <row r="13" spans="1:35" s="4" customFormat="1" x14ac:dyDescent="0.4">
      <c r="A13" s="5"/>
      <c r="B13" s="12">
        <f>IF('検算シート ”Light”'!B25="",0,'検算シート ”Light”'!B25)</f>
        <v>0</v>
      </c>
      <c r="C13" s="9">
        <f>IF('検算シート ”Light”'!C25="",0,IFERROR($B13*'検算シート ”Light”'!C25,""))</f>
        <v>0</v>
      </c>
      <c r="D13" s="9">
        <f>IF('検算シート ”Light”'!D25="",0,IFERROR($B13*'検算シート ”Light”'!D25,""))</f>
        <v>0</v>
      </c>
      <c r="E13" s="9">
        <f>IF('検算シート ”Light”'!E25="",0,IFERROR($B13*'検算シート ”Light”'!E25,""))</f>
        <v>0</v>
      </c>
      <c r="F13" s="9">
        <f>IF('検算シート ”Light”'!F25="",0,IFERROR($B13*'検算シート ”Light”'!F25,""))</f>
        <v>0</v>
      </c>
      <c r="G13" s="9">
        <f>IF('検算シート ”Light”'!G25="",0,IFERROR($B13*'検算シート ”Light”'!G25,""))</f>
        <v>0</v>
      </c>
      <c r="H13" s="9">
        <f>IF('検算シート ”Light”'!H25="",0,IFERROR($B13*'検算シート ”Light”'!H25,""))</f>
        <v>0</v>
      </c>
      <c r="I13" s="9">
        <f>IF('検算シート ”Light”'!I25="",0,IFERROR($B13*'検算シート ”Light”'!I25,""))</f>
        <v>0</v>
      </c>
      <c r="J13" s="9">
        <f>IF('検算シート ”Light”'!J25="",0,IFERROR($B13*'検算シート ”Light”'!J25,""))</f>
        <v>0</v>
      </c>
      <c r="K13" s="9">
        <f>IF('検算シート ”Light”'!K25="",0,IFERROR($B13*'検算シート ”Light”'!K25,""))</f>
        <v>0</v>
      </c>
      <c r="L13" s="9">
        <f>IF('検算シート ”Light”'!L25="",0,IFERROR($B13*'検算シート ”Light”'!L25,""))</f>
        <v>0</v>
      </c>
      <c r="M13" s="9">
        <f>IF('検算シート ”Light”'!M25="",0,IFERROR($B13*'検算シート ”Light”'!M25,""))</f>
        <v>0</v>
      </c>
      <c r="N13" s="9">
        <f>IF('検算シート ”Light”'!N25="",0,IFERROR($B13*'検算シート ”Light”'!N25,""))</f>
        <v>0</v>
      </c>
      <c r="O13" s="9">
        <f>IF('検算シート ”Light”'!O25="",0,IFERROR($B13*'検算シート ”Light”'!O25,""))</f>
        <v>0</v>
      </c>
      <c r="P13" s="9">
        <f>IF('検算シート ”Light”'!P25="",0,IFERROR($B13*'検算シート ”Light”'!P25,""))</f>
        <v>0</v>
      </c>
      <c r="Q13" s="9">
        <f>IF('検算シート ”Light”'!Q25="",0,IFERROR($B13*'検算シート ”Light”'!Q25,""))</f>
        <v>0</v>
      </c>
      <c r="R13" s="9">
        <f>IF('検算シート ”Light”'!R25="",0,IFERROR($B13*'検算シート ”Light”'!R25,""))</f>
        <v>0</v>
      </c>
      <c r="S13" s="9">
        <f>IF('検算シート ”Light”'!S25="",0,IFERROR($B13*'検算シート ”Light”'!S25,""))</f>
        <v>0</v>
      </c>
      <c r="T13" s="9">
        <f>IF('検算シート ”Light”'!T25="",0,IFERROR($B13*'検算シート ”Light”'!T25,""))</f>
        <v>0</v>
      </c>
      <c r="U13" s="9">
        <f>IF('検算シート ”Light”'!U25="",0,IFERROR($B13*'検算シート ”Light”'!U25,""))</f>
        <v>0</v>
      </c>
      <c r="V13" s="9">
        <f>IF('検算シート ”Light”'!V25="",0,IFERROR($B13*'検算シート ”Light”'!V25,""))</f>
        <v>0</v>
      </c>
      <c r="W13" s="9">
        <f>IF('検算シート ”Light”'!W25="",0,IFERROR($B13*'検算シート ”Light”'!W25,""))</f>
        <v>0</v>
      </c>
      <c r="X13" s="9">
        <f>IF('検算シート ”Light”'!X25="",0,IFERROR($B13*'検算シート ”Light”'!X25,""))</f>
        <v>0</v>
      </c>
      <c r="Y13" s="9">
        <f>IF('検算シート ”Light”'!Y25="",0,IFERROR($B13*'検算シート ”Light”'!Y25,""))</f>
        <v>0</v>
      </c>
      <c r="Z13" s="9">
        <f>IF('検算シート ”Light”'!Z25="",0,IFERROR($B13*'検算シート ”Light”'!Z25,""))</f>
        <v>0</v>
      </c>
      <c r="AA13" s="9">
        <f>IF('検算シート ”Light”'!AA25="",0,IFERROR($B13*'検算シート ”Light”'!AA25,""))</f>
        <v>0</v>
      </c>
      <c r="AB13" s="9">
        <f>IF('検算シート ”Light”'!AB25="",0,IFERROR($B13*'検算シート ”Light”'!AB25,""))</f>
        <v>0</v>
      </c>
      <c r="AC13" s="9">
        <f>IF('検算シート ”Light”'!AC25="",0,IFERROR($B13*'検算シート ”Light”'!AC25,""))</f>
        <v>0</v>
      </c>
      <c r="AD13" s="9">
        <f>IF('検算シート ”Light”'!AD25="",0,IFERROR($B13*'検算シート ”Light”'!AD25,""))</f>
        <v>0</v>
      </c>
      <c r="AE13" s="9">
        <f>IF('検算シート ”Light”'!AE25="",0,IFERROR($B13*'検算シート ”Light”'!AE25,""))</f>
        <v>0</v>
      </c>
      <c r="AF13" s="9">
        <f>IF('検算シート ”Light”'!AF25="",0,IFERROR($B13*'検算シート ”Light”'!AF25,""))</f>
        <v>0</v>
      </c>
      <c r="AG13" s="9">
        <f>IF('検算シート ”Light”'!AG25="",0,IFERROR($B13*'検算シート ”Light”'!AG25,""))</f>
        <v>0</v>
      </c>
      <c r="AH13" s="13">
        <f t="shared" si="0"/>
        <v>0</v>
      </c>
      <c r="AI13" s="6"/>
    </row>
    <row r="14" spans="1:35" s="4" customFormat="1" x14ac:dyDescent="0.4">
      <c r="A14" s="5"/>
      <c r="B14" s="12" t="s">
        <v>37</v>
      </c>
      <c r="C14" s="8">
        <f t="shared" ref="C14:AG14" si="1">IF(SUM(C4:C13)=0,0,SUM(C4:C13))</f>
        <v>0</v>
      </c>
      <c r="D14" s="8">
        <f t="shared" si="1"/>
        <v>0</v>
      </c>
      <c r="E14" s="8">
        <f t="shared" si="1"/>
        <v>0</v>
      </c>
      <c r="F14" s="8">
        <f t="shared" si="1"/>
        <v>0</v>
      </c>
      <c r="G14" s="8">
        <f t="shared" si="1"/>
        <v>0</v>
      </c>
      <c r="H14" s="8">
        <f t="shared" si="1"/>
        <v>0</v>
      </c>
      <c r="I14" s="8">
        <f t="shared" si="1"/>
        <v>0</v>
      </c>
      <c r="J14" s="8">
        <f t="shared" si="1"/>
        <v>0</v>
      </c>
      <c r="K14" s="8">
        <f t="shared" si="1"/>
        <v>0</v>
      </c>
      <c r="L14" s="8">
        <f t="shared" si="1"/>
        <v>0</v>
      </c>
      <c r="M14" s="8">
        <f t="shared" si="1"/>
        <v>0</v>
      </c>
      <c r="N14" s="8">
        <f t="shared" si="1"/>
        <v>0</v>
      </c>
      <c r="O14" s="8">
        <f t="shared" si="1"/>
        <v>0</v>
      </c>
      <c r="P14" s="8">
        <f t="shared" si="1"/>
        <v>0</v>
      </c>
      <c r="Q14" s="8">
        <f t="shared" si="1"/>
        <v>0</v>
      </c>
      <c r="R14" s="8">
        <f t="shared" si="1"/>
        <v>0</v>
      </c>
      <c r="S14" s="8">
        <f t="shared" si="1"/>
        <v>0</v>
      </c>
      <c r="T14" s="8">
        <f t="shared" si="1"/>
        <v>0</v>
      </c>
      <c r="U14" s="8">
        <f t="shared" si="1"/>
        <v>0</v>
      </c>
      <c r="V14" s="8">
        <f t="shared" si="1"/>
        <v>0</v>
      </c>
      <c r="W14" s="8">
        <f t="shared" si="1"/>
        <v>0</v>
      </c>
      <c r="X14" s="8">
        <f t="shared" si="1"/>
        <v>0</v>
      </c>
      <c r="Y14" s="8">
        <f t="shared" si="1"/>
        <v>0</v>
      </c>
      <c r="Z14" s="8">
        <f t="shared" si="1"/>
        <v>0</v>
      </c>
      <c r="AA14" s="8">
        <f t="shared" si="1"/>
        <v>0</v>
      </c>
      <c r="AB14" s="8">
        <f t="shared" si="1"/>
        <v>0</v>
      </c>
      <c r="AC14" s="8">
        <f t="shared" si="1"/>
        <v>0</v>
      </c>
      <c r="AD14" s="8">
        <f t="shared" si="1"/>
        <v>0</v>
      </c>
      <c r="AE14" s="8">
        <f t="shared" si="1"/>
        <v>0</v>
      </c>
      <c r="AF14" s="8">
        <f t="shared" si="1"/>
        <v>0</v>
      </c>
      <c r="AG14" s="8">
        <f t="shared" si="1"/>
        <v>0</v>
      </c>
      <c r="AH14" s="13">
        <f t="shared" si="0"/>
        <v>0</v>
      </c>
      <c r="AI14" s="14" t="str">
        <f>IF(AH14='検算シート ”Light”'!F8,"OK","NG")</f>
        <v>OK</v>
      </c>
    </row>
    <row r="15" spans="1:35" s="4" customFormat="1" x14ac:dyDescent="0.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s="4" customFormat="1" x14ac:dyDescent="0.4">
      <c r="A16" s="5"/>
      <c r="B16" s="8" t="s">
        <v>44</v>
      </c>
      <c r="C16" s="9">
        <f>C14</f>
        <v>0</v>
      </c>
      <c r="D16" s="9">
        <f t="shared" ref="D16:AG16" si="2">C16+D14</f>
        <v>0</v>
      </c>
      <c r="E16" s="9">
        <f t="shared" si="2"/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  <c r="K16" s="9">
        <f t="shared" si="2"/>
        <v>0</v>
      </c>
      <c r="L16" s="9">
        <f t="shared" si="2"/>
        <v>0</v>
      </c>
      <c r="M16" s="9">
        <f t="shared" si="2"/>
        <v>0</v>
      </c>
      <c r="N16" s="9">
        <f t="shared" si="2"/>
        <v>0</v>
      </c>
      <c r="O16" s="9">
        <f t="shared" si="2"/>
        <v>0</v>
      </c>
      <c r="P16" s="9">
        <f t="shared" si="2"/>
        <v>0</v>
      </c>
      <c r="Q16" s="9">
        <f t="shared" si="2"/>
        <v>0</v>
      </c>
      <c r="R16" s="9">
        <f t="shared" si="2"/>
        <v>0</v>
      </c>
      <c r="S16" s="9">
        <f t="shared" si="2"/>
        <v>0</v>
      </c>
      <c r="T16" s="9">
        <f t="shared" si="2"/>
        <v>0</v>
      </c>
      <c r="U16" s="9">
        <f t="shared" si="2"/>
        <v>0</v>
      </c>
      <c r="V16" s="9">
        <f t="shared" si="2"/>
        <v>0</v>
      </c>
      <c r="W16" s="9">
        <f t="shared" si="2"/>
        <v>0</v>
      </c>
      <c r="X16" s="9">
        <f t="shared" si="2"/>
        <v>0</v>
      </c>
      <c r="Y16" s="9">
        <f t="shared" si="2"/>
        <v>0</v>
      </c>
      <c r="Z16" s="9">
        <f t="shared" si="2"/>
        <v>0</v>
      </c>
      <c r="AA16" s="9">
        <f t="shared" si="2"/>
        <v>0</v>
      </c>
      <c r="AB16" s="9">
        <f t="shared" si="2"/>
        <v>0</v>
      </c>
      <c r="AC16" s="9">
        <f t="shared" si="2"/>
        <v>0</v>
      </c>
      <c r="AD16" s="9">
        <f t="shared" si="2"/>
        <v>0</v>
      </c>
      <c r="AE16" s="9">
        <f t="shared" si="2"/>
        <v>0</v>
      </c>
      <c r="AF16" s="9">
        <f t="shared" si="2"/>
        <v>0</v>
      </c>
      <c r="AG16" s="9">
        <f t="shared" si="2"/>
        <v>0</v>
      </c>
      <c r="AH16" s="6"/>
      <c r="AI16" s="6"/>
    </row>
    <row r="17" spans="1:35" s="4" customFormat="1" x14ac:dyDescent="0.4">
      <c r="A17" s="5"/>
      <c r="B17" s="12" t="s">
        <v>32</v>
      </c>
      <c r="C17" s="9">
        <f>C16</f>
        <v>0</v>
      </c>
      <c r="D17" s="9" t="str">
        <f t="shared" ref="D17:AG17" si="3">IF(C16=D16,"",D16)</f>
        <v/>
      </c>
      <c r="E17" s="9" t="str">
        <f t="shared" si="3"/>
        <v/>
      </c>
      <c r="F17" s="9" t="str">
        <f t="shared" si="3"/>
        <v/>
      </c>
      <c r="G17" s="9" t="str">
        <f t="shared" si="3"/>
        <v/>
      </c>
      <c r="H17" s="9" t="str">
        <f t="shared" si="3"/>
        <v/>
      </c>
      <c r="I17" s="9" t="str">
        <f t="shared" si="3"/>
        <v/>
      </c>
      <c r="J17" s="9" t="str">
        <f t="shared" si="3"/>
        <v/>
      </c>
      <c r="K17" s="9" t="str">
        <f t="shared" si="3"/>
        <v/>
      </c>
      <c r="L17" s="9" t="str">
        <f t="shared" si="3"/>
        <v/>
      </c>
      <c r="M17" s="9" t="str">
        <f t="shared" si="3"/>
        <v/>
      </c>
      <c r="N17" s="9" t="str">
        <f t="shared" si="3"/>
        <v/>
      </c>
      <c r="O17" s="9" t="str">
        <f t="shared" si="3"/>
        <v/>
      </c>
      <c r="P17" s="9" t="str">
        <f t="shared" si="3"/>
        <v/>
      </c>
      <c r="Q17" s="9" t="str">
        <f t="shared" si="3"/>
        <v/>
      </c>
      <c r="R17" s="9" t="str">
        <f t="shared" si="3"/>
        <v/>
      </c>
      <c r="S17" s="9" t="str">
        <f t="shared" si="3"/>
        <v/>
      </c>
      <c r="T17" s="9" t="str">
        <f t="shared" si="3"/>
        <v/>
      </c>
      <c r="U17" s="9" t="str">
        <f t="shared" si="3"/>
        <v/>
      </c>
      <c r="V17" s="9" t="str">
        <f t="shared" si="3"/>
        <v/>
      </c>
      <c r="W17" s="9" t="str">
        <f t="shared" si="3"/>
        <v/>
      </c>
      <c r="X17" s="9" t="str">
        <f t="shared" si="3"/>
        <v/>
      </c>
      <c r="Y17" s="9" t="str">
        <f t="shared" si="3"/>
        <v/>
      </c>
      <c r="Z17" s="9" t="str">
        <f t="shared" si="3"/>
        <v/>
      </c>
      <c r="AA17" s="9" t="str">
        <f t="shared" si="3"/>
        <v/>
      </c>
      <c r="AB17" s="9" t="str">
        <f t="shared" si="3"/>
        <v/>
      </c>
      <c r="AC17" s="9" t="str">
        <f t="shared" si="3"/>
        <v/>
      </c>
      <c r="AD17" s="9" t="str">
        <f t="shared" si="3"/>
        <v/>
      </c>
      <c r="AE17" s="9" t="str">
        <f t="shared" si="3"/>
        <v/>
      </c>
      <c r="AF17" s="9" t="str">
        <f t="shared" si="3"/>
        <v/>
      </c>
      <c r="AG17" s="9" t="str">
        <f t="shared" si="3"/>
        <v/>
      </c>
      <c r="AH17" s="5"/>
      <c r="AI17" s="6"/>
    </row>
    <row r="18" spans="1:35" s="4" customFormat="1" x14ac:dyDescent="0.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/>
    </row>
    <row r="19" spans="1:35" s="4" customFormat="1" x14ac:dyDescent="0.4">
      <c r="A19" s="5"/>
      <c r="B19" s="2" t="s">
        <v>74</v>
      </c>
      <c r="C19" s="8">
        <f t="shared" ref="C19:AG19" si="4">IF(C2=0,0,1)</f>
        <v>0</v>
      </c>
      <c r="D19" s="8">
        <f t="shared" si="4"/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  <c r="J19" s="8">
        <f t="shared" si="4"/>
        <v>0</v>
      </c>
      <c r="K19" s="8">
        <f t="shared" si="4"/>
        <v>0</v>
      </c>
      <c r="L19" s="8">
        <f t="shared" si="4"/>
        <v>0</v>
      </c>
      <c r="M19" s="8">
        <f t="shared" si="4"/>
        <v>0</v>
      </c>
      <c r="N19" s="8">
        <f t="shared" si="4"/>
        <v>0</v>
      </c>
      <c r="O19" s="8">
        <f t="shared" si="4"/>
        <v>0</v>
      </c>
      <c r="P19" s="8">
        <f t="shared" si="4"/>
        <v>0</v>
      </c>
      <c r="Q19" s="8">
        <f t="shared" si="4"/>
        <v>0</v>
      </c>
      <c r="R19" s="8">
        <f t="shared" si="4"/>
        <v>0</v>
      </c>
      <c r="S19" s="8">
        <f t="shared" si="4"/>
        <v>0</v>
      </c>
      <c r="T19" s="8">
        <f t="shared" si="4"/>
        <v>0</v>
      </c>
      <c r="U19" s="8">
        <f t="shared" si="4"/>
        <v>0</v>
      </c>
      <c r="V19" s="8">
        <f t="shared" si="4"/>
        <v>0</v>
      </c>
      <c r="W19" s="8">
        <f t="shared" si="4"/>
        <v>0</v>
      </c>
      <c r="X19" s="8">
        <f t="shared" si="4"/>
        <v>0</v>
      </c>
      <c r="Y19" s="8">
        <f t="shared" si="4"/>
        <v>0</v>
      </c>
      <c r="Z19" s="8">
        <f t="shared" si="4"/>
        <v>0</v>
      </c>
      <c r="AA19" s="8">
        <f t="shared" si="4"/>
        <v>0</v>
      </c>
      <c r="AB19" s="8">
        <f t="shared" si="4"/>
        <v>0</v>
      </c>
      <c r="AC19" s="8">
        <f t="shared" si="4"/>
        <v>0</v>
      </c>
      <c r="AD19" s="8">
        <f t="shared" si="4"/>
        <v>0</v>
      </c>
      <c r="AE19" s="8">
        <f t="shared" si="4"/>
        <v>0</v>
      </c>
      <c r="AF19" s="8">
        <f t="shared" si="4"/>
        <v>0</v>
      </c>
      <c r="AG19" s="8">
        <f t="shared" si="4"/>
        <v>0</v>
      </c>
      <c r="AH19" s="15"/>
      <c r="AI19" s="6"/>
    </row>
    <row r="20" spans="1:35" s="4" customFormat="1" x14ac:dyDescent="0.4">
      <c r="A20" s="5"/>
      <c r="B20" s="2" t="s">
        <v>75</v>
      </c>
      <c r="C20" s="8">
        <f t="shared" ref="C20:AG20" si="5">IF(C14=0,0,IF(C14=C2,1,0))</f>
        <v>0</v>
      </c>
      <c r="D20" s="8">
        <f t="shared" si="5"/>
        <v>0</v>
      </c>
      <c r="E20" s="8">
        <f t="shared" si="5"/>
        <v>0</v>
      </c>
      <c r="F20" s="8">
        <f t="shared" si="5"/>
        <v>0</v>
      </c>
      <c r="G20" s="8">
        <f t="shared" si="5"/>
        <v>0</v>
      </c>
      <c r="H20" s="8">
        <f t="shared" si="5"/>
        <v>0</v>
      </c>
      <c r="I20" s="8">
        <f t="shared" si="5"/>
        <v>0</v>
      </c>
      <c r="J20" s="8">
        <f t="shared" si="5"/>
        <v>0</v>
      </c>
      <c r="K20" s="8">
        <f t="shared" si="5"/>
        <v>0</v>
      </c>
      <c r="L20" s="8">
        <f t="shared" si="5"/>
        <v>0</v>
      </c>
      <c r="M20" s="8">
        <f t="shared" si="5"/>
        <v>0</v>
      </c>
      <c r="N20" s="8">
        <f t="shared" si="5"/>
        <v>0</v>
      </c>
      <c r="O20" s="8">
        <f t="shared" si="5"/>
        <v>0</v>
      </c>
      <c r="P20" s="8">
        <f t="shared" si="5"/>
        <v>0</v>
      </c>
      <c r="Q20" s="8">
        <f t="shared" si="5"/>
        <v>0</v>
      </c>
      <c r="R20" s="8">
        <f t="shared" si="5"/>
        <v>0</v>
      </c>
      <c r="S20" s="8">
        <f t="shared" si="5"/>
        <v>0</v>
      </c>
      <c r="T20" s="8">
        <f t="shared" si="5"/>
        <v>0</v>
      </c>
      <c r="U20" s="8">
        <f t="shared" si="5"/>
        <v>0</v>
      </c>
      <c r="V20" s="8">
        <f t="shared" si="5"/>
        <v>0</v>
      </c>
      <c r="W20" s="8">
        <f t="shared" si="5"/>
        <v>0</v>
      </c>
      <c r="X20" s="8">
        <f t="shared" si="5"/>
        <v>0</v>
      </c>
      <c r="Y20" s="8">
        <f t="shared" si="5"/>
        <v>0</v>
      </c>
      <c r="Z20" s="8">
        <f t="shared" si="5"/>
        <v>0</v>
      </c>
      <c r="AA20" s="8">
        <f t="shared" si="5"/>
        <v>0</v>
      </c>
      <c r="AB20" s="8">
        <f t="shared" si="5"/>
        <v>0</v>
      </c>
      <c r="AC20" s="8">
        <f t="shared" si="5"/>
        <v>0</v>
      </c>
      <c r="AD20" s="8">
        <f t="shared" si="5"/>
        <v>0</v>
      </c>
      <c r="AE20" s="8">
        <f t="shared" si="5"/>
        <v>0</v>
      </c>
      <c r="AF20" s="8">
        <f t="shared" si="5"/>
        <v>0</v>
      </c>
      <c r="AG20" s="8">
        <f t="shared" si="5"/>
        <v>0</v>
      </c>
      <c r="AH20" s="15"/>
      <c r="AI20" s="6"/>
    </row>
    <row r="21" spans="1:35" s="4" customFormat="1" x14ac:dyDescent="0.4">
      <c r="A21" s="5"/>
      <c r="B21" s="2" t="s">
        <v>76</v>
      </c>
      <c r="C21" s="8">
        <f>IF(C23="〇",SUM($C$20:C20),0)</f>
        <v>0</v>
      </c>
      <c r="D21" s="8">
        <f>IF(D23="〇",SUM($C$20:D20),0)</f>
        <v>0</v>
      </c>
      <c r="E21" s="8">
        <f>IF(E23="〇",SUM($C$20:E20),0)</f>
        <v>0</v>
      </c>
      <c r="F21" s="8">
        <f>IF(F23="〇",SUM($C$20:F20),0)</f>
        <v>0</v>
      </c>
      <c r="G21" s="8">
        <f>IF(G23="〇",SUM($C$20:G20),0)</f>
        <v>0</v>
      </c>
      <c r="H21" s="8">
        <f>IF(H23="〇",SUM($C$20:H20),0)</f>
        <v>0</v>
      </c>
      <c r="I21" s="8">
        <f>IF(I23="〇",SUM($C$20:I20),0)</f>
        <v>0</v>
      </c>
      <c r="J21" s="8">
        <f>IF(J23="〇",SUM($C$20:J20),0)</f>
        <v>0</v>
      </c>
      <c r="K21" s="8">
        <f>IF(K23="〇",SUM($C$20:K20),0)</f>
        <v>0</v>
      </c>
      <c r="L21" s="8">
        <f>IF(L23="〇",SUM($C$20:L20),0)</f>
        <v>0</v>
      </c>
      <c r="M21" s="8">
        <f>IF(M23="〇",SUM($C$20:M20),0)</f>
        <v>0</v>
      </c>
      <c r="N21" s="8">
        <f>IF(N23="〇",SUM($C$20:N20),0)</f>
        <v>0</v>
      </c>
      <c r="O21" s="8">
        <f>IF(O23="〇",SUM($C$20:O20),0)</f>
        <v>0</v>
      </c>
      <c r="P21" s="8">
        <f>IF(P23="〇",SUM($C$20:P20),0)</f>
        <v>0</v>
      </c>
      <c r="Q21" s="8">
        <f>IF(Q23="〇",SUM($C$20:Q20),0)</f>
        <v>0</v>
      </c>
      <c r="R21" s="8">
        <f>IF(R23="〇",SUM($C$20:R20),0)</f>
        <v>0</v>
      </c>
      <c r="S21" s="8">
        <f>IF(S23="〇",SUM($C$20:S20),0)</f>
        <v>0</v>
      </c>
      <c r="T21" s="8">
        <f>IF(T23="〇",SUM($C$20:T20),0)</f>
        <v>0</v>
      </c>
      <c r="U21" s="8">
        <f>IF(U23="〇",SUM($C$20:U20),0)</f>
        <v>0</v>
      </c>
      <c r="V21" s="8">
        <f>IF(V23="〇",SUM($C$20:V20),0)</f>
        <v>0</v>
      </c>
      <c r="W21" s="8">
        <f>IF(W23="〇",SUM($C$20:W20),0)</f>
        <v>0</v>
      </c>
      <c r="X21" s="8">
        <f>IF(X23="〇",SUM($C$20:X20),0)</f>
        <v>0</v>
      </c>
      <c r="Y21" s="8">
        <f>IF(Y23="〇",SUM($C$20:Y20),0)</f>
        <v>0</v>
      </c>
      <c r="Z21" s="8">
        <f>IF(Z23="〇",SUM($C$20:Z20),0)</f>
        <v>0</v>
      </c>
      <c r="AA21" s="8">
        <f>IF(AA23="〇",SUM($C$20:AA20),0)</f>
        <v>0</v>
      </c>
      <c r="AB21" s="8">
        <f>IF(AB23="〇",SUM($C$20:AB20),0)</f>
        <v>0</v>
      </c>
      <c r="AC21" s="8">
        <f>IF(AC23="〇",SUM($C$20:AC20),0)</f>
        <v>0</v>
      </c>
      <c r="AD21" s="8">
        <f>IF(AD23="〇",SUM($C$20:AD20),0)</f>
        <v>0</v>
      </c>
      <c r="AE21" s="8">
        <f>IF(AE23="〇",SUM($C$20:AE20),0)</f>
        <v>0</v>
      </c>
      <c r="AF21" s="8">
        <f>IF(AF23="〇",SUM($C$20:AF20),0)</f>
        <v>0</v>
      </c>
      <c r="AG21" s="8">
        <f>IF(AG23="〇",SUM($C$20:AG20),0)</f>
        <v>0</v>
      </c>
      <c r="AH21" s="15"/>
      <c r="AI21" s="6"/>
    </row>
    <row r="22" spans="1:35" s="4" customForma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s="4" customFormat="1" x14ac:dyDescent="0.4">
      <c r="A23" s="5"/>
      <c r="B23" s="7" t="s">
        <v>73</v>
      </c>
      <c r="C23" s="8" t="str">
        <f>IF(AND('検算シート ”Light”'!C26&gt;0,C2&lt;&gt;0),"△",IF(AND('検算シート ”Light”'!C26=0,C2&lt;&gt;0),"〇",""))</f>
        <v/>
      </c>
      <c r="D23" s="8" t="str">
        <f>IF(AND('検算シート ”Light”'!D26&gt;0,D2&lt;&gt;0),"△",IF(AND('検算シート ”Light”'!D26=0,D2&lt;&gt;0),"〇",""))</f>
        <v/>
      </c>
      <c r="E23" s="8" t="str">
        <f>IF(AND('検算シート ”Light”'!E26&gt;0,E2&lt;&gt;0),"△",IF(AND('検算シート ”Light”'!E26=0,E2&lt;&gt;0),"〇",""))</f>
        <v/>
      </c>
      <c r="F23" s="8" t="str">
        <f>IF(AND('検算シート ”Light”'!F26&gt;0,F2&lt;&gt;0),"△",IF(AND('検算シート ”Light”'!F26=0,F2&lt;&gt;0),"〇",""))</f>
        <v/>
      </c>
      <c r="G23" s="8" t="str">
        <f>IF(AND('検算シート ”Light”'!G26&gt;0,G2&lt;&gt;0),"△",IF(AND('検算シート ”Light”'!G26=0,G2&lt;&gt;0),"〇",""))</f>
        <v/>
      </c>
      <c r="H23" s="8" t="str">
        <f>IF(AND('検算シート ”Light”'!H26&gt;0,H2&lt;&gt;0),"△",IF(AND('検算シート ”Light”'!H26=0,H2&lt;&gt;0),"〇",""))</f>
        <v/>
      </c>
      <c r="I23" s="8" t="str">
        <f>IF(AND('検算シート ”Light”'!I26&gt;0,I2&lt;&gt;0),"△",IF(AND('検算シート ”Light”'!I26=0,I2&lt;&gt;0),"〇",""))</f>
        <v/>
      </c>
      <c r="J23" s="8" t="str">
        <f>IF(AND('検算シート ”Light”'!J26&gt;0,J2&lt;&gt;0),"△",IF(AND('検算シート ”Light”'!J26=0,J2&lt;&gt;0),"〇",""))</f>
        <v/>
      </c>
      <c r="K23" s="8" t="str">
        <f>IF(AND('検算シート ”Light”'!K26&gt;0,K2&lt;&gt;0),"△",IF(AND('検算シート ”Light”'!K26=0,K2&lt;&gt;0),"〇",""))</f>
        <v/>
      </c>
      <c r="L23" s="8" t="str">
        <f>IF(AND('検算シート ”Light”'!L26&gt;0,L2&lt;&gt;0),"△",IF(AND('検算シート ”Light”'!L26=0,L2&lt;&gt;0),"〇",""))</f>
        <v/>
      </c>
      <c r="M23" s="8" t="str">
        <f>IF(AND('検算シート ”Light”'!M26&gt;0,M2&lt;&gt;0),"△",IF(AND('検算シート ”Light”'!M26=0,M2&lt;&gt;0),"〇",""))</f>
        <v/>
      </c>
      <c r="N23" s="8" t="str">
        <f>IF(AND('検算シート ”Light”'!N26&gt;0,N2&lt;&gt;0),"△",IF(AND('検算シート ”Light”'!N26=0,N2&lt;&gt;0),"〇",""))</f>
        <v/>
      </c>
      <c r="O23" s="8" t="str">
        <f>IF(AND('検算シート ”Light”'!O26&gt;0,O2&lt;&gt;0),"△",IF(AND('検算シート ”Light”'!O26=0,O2&lt;&gt;0),"〇",""))</f>
        <v/>
      </c>
      <c r="P23" s="8" t="str">
        <f>IF(AND('検算シート ”Light”'!P26&gt;0,P2&lt;&gt;0),"△",IF(AND('検算シート ”Light”'!P26=0,P2&lt;&gt;0),"〇",""))</f>
        <v/>
      </c>
      <c r="Q23" s="8" t="str">
        <f>IF(AND('検算シート ”Light”'!Q26&gt;0,Q2&lt;&gt;0),"△",IF(AND('検算シート ”Light”'!Q26=0,Q2&lt;&gt;0),"〇",""))</f>
        <v/>
      </c>
      <c r="R23" s="8" t="str">
        <f>IF(AND('検算シート ”Light”'!R26&gt;0,R2&lt;&gt;0),"△",IF(AND('検算シート ”Light”'!R26=0,R2&lt;&gt;0),"〇",""))</f>
        <v/>
      </c>
      <c r="S23" s="8" t="str">
        <f>IF(AND('検算シート ”Light”'!S26&gt;0,S2&lt;&gt;0),"△",IF(AND('検算シート ”Light”'!S26=0,S2&lt;&gt;0),"〇",""))</f>
        <v/>
      </c>
      <c r="T23" s="8" t="str">
        <f>IF(AND('検算シート ”Light”'!T26&gt;0,T2&lt;&gt;0),"△",IF(AND('検算シート ”Light”'!T26=0,T2&lt;&gt;0),"〇",""))</f>
        <v/>
      </c>
      <c r="U23" s="8" t="str">
        <f>IF(AND('検算シート ”Light”'!U26&gt;0,U2&lt;&gt;0),"△",IF(AND('検算シート ”Light”'!U26=0,U2&lt;&gt;0),"〇",""))</f>
        <v/>
      </c>
      <c r="V23" s="8" t="str">
        <f>IF(AND('検算シート ”Light”'!V26&gt;0,V2&lt;&gt;0),"△",IF(AND('検算シート ”Light”'!V26=0,V2&lt;&gt;0),"〇",""))</f>
        <v/>
      </c>
      <c r="W23" s="8" t="str">
        <f>IF(AND('検算シート ”Light”'!W26&gt;0,W2&lt;&gt;0),"△",IF(AND('検算シート ”Light”'!W26=0,W2&lt;&gt;0),"〇",""))</f>
        <v/>
      </c>
      <c r="X23" s="8" t="str">
        <f>IF(AND('検算シート ”Light”'!X26&gt;0,X2&lt;&gt;0),"△",IF(AND('検算シート ”Light”'!X26=0,X2&lt;&gt;0),"〇",""))</f>
        <v/>
      </c>
      <c r="Y23" s="8" t="str">
        <f>IF(AND('検算シート ”Light”'!Y26&gt;0,Y2&lt;&gt;0),"△",IF(AND('検算シート ”Light”'!Y26=0,Y2&lt;&gt;0),"〇",""))</f>
        <v/>
      </c>
      <c r="Z23" s="8" t="str">
        <f>IF(AND('検算シート ”Light”'!Z26&gt;0,Z2&lt;&gt;0),"△",IF(AND('検算シート ”Light”'!Z26=0,Z2&lt;&gt;0),"〇",""))</f>
        <v/>
      </c>
      <c r="AA23" s="8" t="str">
        <f>IF(AND('検算シート ”Light”'!AA26&gt;0,AA2&lt;&gt;0),"△",IF(AND('検算シート ”Light”'!AA26=0,AA2&lt;&gt;0),"〇",""))</f>
        <v/>
      </c>
      <c r="AB23" s="8" t="str">
        <f>IF(AND('検算シート ”Light”'!AB26&gt;0,AB2&lt;&gt;0),"△",IF(AND('検算シート ”Light”'!AB26=0,AB2&lt;&gt;0),"〇",""))</f>
        <v/>
      </c>
      <c r="AC23" s="8" t="str">
        <f>IF(AND('検算シート ”Light”'!AC26&gt;0,AC2&lt;&gt;0),"△",IF(AND('検算シート ”Light”'!AC26=0,AC2&lt;&gt;0),"〇",""))</f>
        <v/>
      </c>
      <c r="AD23" s="8" t="str">
        <f>IF(AND('検算シート ”Light”'!AD26&gt;0,AD2&lt;&gt;0),"△",IF(AND('検算シート ”Light”'!AD26=0,AD2&lt;&gt;0),"〇",""))</f>
        <v/>
      </c>
      <c r="AE23" s="8" t="str">
        <f>IF(AND('検算シート ”Light”'!AE26&gt;0,AE2&lt;&gt;0),"△",IF(AND('検算シート ”Light”'!AE26=0,AE2&lt;&gt;0),"〇",""))</f>
        <v/>
      </c>
      <c r="AF23" s="8" t="str">
        <f>IF(AND('検算シート ”Light”'!AF26&gt;0,AF2&lt;&gt;0),"△",IF(AND('検算シート ”Light”'!AF26=0,AF2&lt;&gt;0),"〇",""))</f>
        <v/>
      </c>
      <c r="AG23" s="8" t="str">
        <f>IF(AND('検算シート ”Light”'!AG26&gt;0,AG2&lt;&gt;0),"△",IF(AND('検算シート ”Light”'!AG26=0,AG2&lt;&gt;0),"〇",""))</f>
        <v/>
      </c>
      <c r="AH23" s="15"/>
      <c r="AI23" s="6"/>
    </row>
    <row r="24" spans="1:35" s="4" customFormat="1" x14ac:dyDescent="0.4">
      <c r="A24" s="5"/>
      <c r="B24" s="2" t="s">
        <v>41</v>
      </c>
      <c r="C24" s="2" t="str">
        <f>IF(AND(C23="〇",C21&lt;='検算シート ”Light”'!$L$13),"対象","")</f>
        <v/>
      </c>
      <c r="D24" s="2" t="str">
        <f>IF(AND(D23="〇",D21&lt;='検算シート ”Light”'!$L$13),"対象","")</f>
        <v/>
      </c>
      <c r="E24" s="2" t="str">
        <f>IF(AND(E23="〇",E21&lt;='検算シート ”Light”'!$L$13),"対象","")</f>
        <v/>
      </c>
      <c r="F24" s="2" t="str">
        <f>IF(AND(F23="〇",F21&lt;='検算シート ”Light”'!$L$13),"対象","")</f>
        <v/>
      </c>
      <c r="G24" s="2" t="str">
        <f>IF(AND(G23="〇",G21&lt;='検算シート ”Light”'!$L$13),"対象","")</f>
        <v/>
      </c>
      <c r="H24" s="2" t="str">
        <f>IF(AND(H23="〇",H21&lt;='検算シート ”Light”'!$L$13),"対象","")</f>
        <v/>
      </c>
      <c r="I24" s="2" t="str">
        <f>IF(AND(I23="〇",I21&lt;='検算シート ”Light”'!$L$13),"対象","")</f>
        <v/>
      </c>
      <c r="J24" s="2" t="str">
        <f>IF(AND(J23="〇",J21&lt;='検算シート ”Light”'!$L$13),"対象","")</f>
        <v/>
      </c>
      <c r="K24" s="2" t="str">
        <f>IF(AND(K23="〇",K21&lt;='検算シート ”Light”'!$L$13),"対象","")</f>
        <v/>
      </c>
      <c r="L24" s="2" t="str">
        <f>IF(AND(L23="〇",L21&lt;='検算シート ”Light”'!$L$13),"対象","")</f>
        <v/>
      </c>
      <c r="M24" s="2" t="str">
        <f>IF(AND(M23="〇",M21&lt;='検算シート ”Light”'!$L$13),"対象","")</f>
        <v/>
      </c>
      <c r="N24" s="2" t="str">
        <f>IF(AND(N23="〇",N21&lt;='検算シート ”Light”'!$L$13),"対象","")</f>
        <v/>
      </c>
      <c r="O24" s="2" t="str">
        <f>IF(AND(O23="〇",O21&lt;='検算シート ”Light”'!$L$13),"対象","")</f>
        <v/>
      </c>
      <c r="P24" s="2" t="str">
        <f>IF(AND(P23="〇",P21&lt;='検算シート ”Light”'!$L$13),"対象","")</f>
        <v/>
      </c>
      <c r="Q24" s="2" t="str">
        <f>IF(AND(Q23="〇",Q21&lt;='検算シート ”Light”'!$L$13),"対象","")</f>
        <v/>
      </c>
      <c r="R24" s="2" t="str">
        <f>IF(AND(R23="〇",R21&lt;='検算シート ”Light”'!$L$13),"対象","")</f>
        <v/>
      </c>
      <c r="S24" s="2" t="str">
        <f>IF(AND(S23="〇",S21&lt;='検算シート ”Light”'!$L$13),"対象","")</f>
        <v/>
      </c>
      <c r="T24" s="2" t="str">
        <f>IF(AND(T23="〇",T21&lt;='検算シート ”Light”'!$L$13),"対象","")</f>
        <v/>
      </c>
      <c r="U24" s="2" t="str">
        <f>IF(AND(U23="〇",U21&lt;='検算シート ”Light”'!$L$13),"対象","")</f>
        <v/>
      </c>
      <c r="V24" s="2" t="str">
        <f>IF(AND(V23="〇",V21&lt;='検算シート ”Light”'!$L$13),"対象","")</f>
        <v/>
      </c>
      <c r="W24" s="2" t="str">
        <f>IF(AND(W23="〇",W21&lt;='検算シート ”Light”'!$L$13),"対象","")</f>
        <v/>
      </c>
      <c r="X24" s="2" t="str">
        <f>IF(AND(X23="〇",X21&lt;='検算シート ”Light”'!$L$13),"対象","")</f>
        <v/>
      </c>
      <c r="Y24" s="2" t="str">
        <f>IF(AND(Y23="〇",Y21&lt;='検算シート ”Light”'!$L$13),"対象","")</f>
        <v/>
      </c>
      <c r="Z24" s="2" t="str">
        <f>IF(AND(Z23="〇",Z21&lt;='検算シート ”Light”'!$L$13),"対象","")</f>
        <v/>
      </c>
      <c r="AA24" s="2" t="str">
        <f>IF(AND(AA23="〇",AA21&lt;='検算シート ”Light”'!$L$13),"対象","")</f>
        <v/>
      </c>
      <c r="AB24" s="2" t="str">
        <f>IF(AND(AB23="〇",AB21&lt;='検算シート ”Light”'!$L$13),"対象","")</f>
        <v/>
      </c>
      <c r="AC24" s="2" t="str">
        <f>IF(AND(AC23="〇",AC21&lt;='検算シート ”Light”'!$L$13),"対象","")</f>
        <v/>
      </c>
      <c r="AD24" s="2" t="str">
        <f>IF(AND(AD23="〇",AD21&lt;='検算シート ”Light”'!$L$13),"対象","")</f>
        <v/>
      </c>
      <c r="AE24" s="2" t="str">
        <f>IF(AND(AE23="〇",AE21&lt;='検算シート ”Light”'!$L$13),"対象","")</f>
        <v/>
      </c>
      <c r="AF24" s="2" t="str">
        <f>IF(AND(AF23="〇",AF21&lt;='検算シート ”Light”'!$L$13),"対象","")</f>
        <v/>
      </c>
      <c r="AG24" s="2" t="str">
        <f>IF(AND(AG23="〇",AG21&lt;='検算シート ”Light”'!$L$13),"対象","")</f>
        <v/>
      </c>
      <c r="AH24" s="2">
        <f>COUNTIF(C24:AG24,"対象")</f>
        <v>0</v>
      </c>
      <c r="AI24" s="6"/>
    </row>
    <row r="25" spans="1:35" s="4" customFormat="1" x14ac:dyDescent="0.4">
      <c r="A25" s="5"/>
      <c r="B25" s="2" t="s">
        <v>42</v>
      </c>
      <c r="C25" s="2" t="str">
        <f>IF(AND(C23="△",$AH$24&lt;'検算シート ”Light”'!$L$13),"対象","")</f>
        <v/>
      </c>
      <c r="D25" s="2" t="str">
        <f>IF(AND(D23="△",$AH$24&lt;'検算シート ”Light”'!$L$13),"対象","")</f>
        <v/>
      </c>
      <c r="E25" s="2" t="str">
        <f>IF(AND(E23="△",$AH$24&lt;'検算シート ”Light”'!$L$13),"対象","")</f>
        <v/>
      </c>
      <c r="F25" s="2" t="str">
        <f>IF(AND(F23="△",$AH$24&lt;'検算シート ”Light”'!$L$13),"対象","")</f>
        <v/>
      </c>
      <c r="G25" s="2" t="str">
        <f>IF(AND(G23="△",$AH$24&lt;'検算シート ”Light”'!$L$13),"対象","")</f>
        <v/>
      </c>
      <c r="H25" s="2" t="str">
        <f>IF(AND(H23="△",$AH$24&lt;'検算シート ”Light”'!$L$13),"対象","")</f>
        <v/>
      </c>
      <c r="I25" s="2" t="str">
        <f>IF(AND(I23="△",$AH$24&lt;'検算シート ”Light”'!$L$13),"対象","")</f>
        <v/>
      </c>
      <c r="J25" s="2" t="str">
        <f>IF(AND(J23="△",$AH$24&lt;'検算シート ”Light”'!$L$13),"対象","")</f>
        <v/>
      </c>
      <c r="K25" s="2" t="str">
        <f>IF(AND(K23="△",$AH$24&lt;'検算シート ”Light”'!$L$13),"対象","")</f>
        <v/>
      </c>
      <c r="L25" s="2" t="str">
        <f>IF(AND(L23="△",$AH$24&lt;'検算シート ”Light”'!$L$13),"対象","")</f>
        <v/>
      </c>
      <c r="M25" s="2" t="str">
        <f>IF(AND(M23="△",$AH$24&lt;'検算シート ”Light”'!$L$13),"対象","")</f>
        <v/>
      </c>
      <c r="N25" s="2" t="str">
        <f>IF(AND(N23="△",$AH$24&lt;'検算シート ”Light”'!$L$13),"対象","")</f>
        <v/>
      </c>
      <c r="O25" s="2" t="str">
        <f>IF(AND(O23="△",$AH$24&lt;'検算シート ”Light”'!$L$13),"対象","")</f>
        <v/>
      </c>
      <c r="P25" s="2" t="str">
        <f>IF(AND(P23="△",$AH$24&lt;'検算シート ”Light”'!$L$13),"対象","")</f>
        <v/>
      </c>
      <c r="Q25" s="2" t="str">
        <f>IF(AND(Q23="△",$AH$24&lt;'検算シート ”Light”'!$L$13),"対象","")</f>
        <v/>
      </c>
      <c r="R25" s="2" t="str">
        <f>IF(AND(R23="△",$AH$24&lt;'検算シート ”Light”'!$L$13),"対象","")</f>
        <v/>
      </c>
      <c r="S25" s="2" t="str">
        <f>IF(AND(S23="△",$AH$24&lt;'検算シート ”Light”'!$L$13),"対象","")</f>
        <v/>
      </c>
      <c r="T25" s="2" t="str">
        <f>IF(AND(T23="△",$AH$24&lt;'検算シート ”Light”'!$L$13),"対象","")</f>
        <v/>
      </c>
      <c r="U25" s="2" t="str">
        <f>IF(AND(U23="△",$AH$24&lt;'検算シート ”Light”'!$L$13),"対象","")</f>
        <v/>
      </c>
      <c r="V25" s="2" t="str">
        <f>IF(AND(V23="△",$AH$24&lt;'検算シート ”Light”'!$L$13),"対象","")</f>
        <v/>
      </c>
      <c r="W25" s="2" t="str">
        <f>IF(AND(W23="△",$AH$24&lt;'検算シート ”Light”'!$L$13),"対象","")</f>
        <v/>
      </c>
      <c r="X25" s="2" t="str">
        <f>IF(AND(X23="△",$AH$24&lt;'検算シート ”Light”'!$L$13),"対象","")</f>
        <v/>
      </c>
      <c r="Y25" s="2" t="str">
        <f>IF(AND(Y23="△",$AH$24&lt;'検算シート ”Light”'!$L$13),"対象","")</f>
        <v/>
      </c>
      <c r="Z25" s="2" t="str">
        <f>IF(AND(Z23="△",$AH$24&lt;'検算シート ”Light”'!$L$13),"対象","")</f>
        <v/>
      </c>
      <c r="AA25" s="2" t="str">
        <f>IF(AND(AA23="△",$AH$24&lt;'検算シート ”Light”'!$L$13),"対象","")</f>
        <v/>
      </c>
      <c r="AB25" s="2" t="str">
        <f>IF(AND(AB23="△",$AH$24&lt;'検算シート ”Light”'!$L$13),"対象","")</f>
        <v/>
      </c>
      <c r="AC25" s="2" t="str">
        <f>IF(AND(AC23="△",$AH$24&lt;'検算シート ”Light”'!$L$13),"対象","")</f>
        <v/>
      </c>
      <c r="AD25" s="2" t="str">
        <f>IF(AND(AD23="△",$AH$24&lt;'検算シート ”Light”'!$L$13),"対象","")</f>
        <v/>
      </c>
      <c r="AE25" s="2" t="str">
        <f>IF(AND(AE23="△",$AH$24&lt;'検算シート ”Light”'!$L$13),"対象","")</f>
        <v/>
      </c>
      <c r="AF25" s="2" t="str">
        <f>IF(AND(AF23="△",$AH$24&lt;'検算シート ”Light”'!$L$13),"対象","")</f>
        <v/>
      </c>
      <c r="AG25" s="2" t="str">
        <f>IF(AND(AG23="△",$AH$24&lt;'検算シート ”Light”'!$L$13),"対象","")</f>
        <v/>
      </c>
      <c r="AH25" s="15"/>
      <c r="AI25" s="6"/>
    </row>
    <row r="26" spans="1:35" x14ac:dyDescent="0.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7"/>
    </row>
  </sheetData>
  <sheetProtection password="C7C4" sheet="1" objects="1" scenarios="1"/>
  <phoneticPr fontId="1"/>
  <conditionalFormatting sqref="C2:AH14 C16:AH21">
    <cfRule type="cellIs" dxfId="8" priority="1" operator="equal">
      <formula>0</formula>
    </cfRule>
  </conditionalFormatting>
  <dataValidations count="1">
    <dataValidation type="whole" allowBlank="1" showInputMessage="1" showErrorMessage="1" sqref="B4:B13">
      <formula1>1</formula1>
      <formula2>3000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N42"/>
  <sheetViews>
    <sheetView tabSelected="1" view="pageBreakPreview" zoomScale="90" zoomScaleNormal="100" zoomScaleSheetLayoutView="90" workbookViewId="0">
      <selection activeCell="F6" sqref="F6:G6"/>
    </sheetView>
  </sheetViews>
  <sheetFormatPr defaultColWidth="4.625" defaultRowHeight="18.75" x14ac:dyDescent="0.4"/>
  <cols>
    <col min="1" max="1" width="3.625" style="55" customWidth="1"/>
    <col min="2" max="2" width="10.625" style="21" customWidth="1"/>
    <col min="3" max="33" width="5.625" style="21" customWidth="1"/>
    <col min="34" max="34" width="6.625" style="21" customWidth="1"/>
    <col min="35" max="35" width="3.625" style="56" customWidth="1"/>
    <col min="36" max="16384" width="4.625" style="21"/>
  </cols>
  <sheetData>
    <row r="1" spans="1:35" ht="18.75" customHeight="1" x14ac:dyDescent="0.4">
      <c r="A1" s="100" t="s">
        <v>82</v>
      </c>
      <c r="B1" s="100"/>
      <c r="C1" s="100"/>
      <c r="D1" s="100"/>
      <c r="E1" s="100"/>
      <c r="F1" s="100"/>
      <c r="G1" s="100"/>
      <c r="H1" s="100"/>
      <c r="I1" s="100"/>
      <c r="J1" s="101" t="s">
        <v>118</v>
      </c>
      <c r="K1" s="101"/>
      <c r="L1" s="111" t="s">
        <v>83</v>
      </c>
      <c r="M1" s="111"/>
      <c r="N1" s="111"/>
      <c r="O1" s="18"/>
      <c r="P1" s="60"/>
      <c r="Q1" s="105" t="s">
        <v>117</v>
      </c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60"/>
    </row>
    <row r="2" spans="1:35" ht="18.75" customHeight="1" x14ac:dyDescent="0.4">
      <c r="A2" s="100"/>
      <c r="B2" s="100"/>
      <c r="C2" s="100"/>
      <c r="D2" s="100"/>
      <c r="E2" s="100"/>
      <c r="F2" s="100"/>
      <c r="G2" s="100"/>
      <c r="H2" s="100"/>
      <c r="I2" s="100"/>
      <c r="J2" s="101"/>
      <c r="K2" s="101"/>
      <c r="L2" s="111"/>
      <c r="M2" s="111"/>
      <c r="N2" s="111"/>
      <c r="O2" s="19"/>
      <c r="P2" s="60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60"/>
    </row>
    <row r="3" spans="1:35" ht="19.5" customHeight="1" x14ac:dyDescent="0.4">
      <c r="A3" s="104" t="s">
        <v>122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24"/>
      <c r="P3" s="60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60"/>
    </row>
    <row r="4" spans="1:35" ht="19.5" customHeight="1" x14ac:dyDescent="0.4">
      <c r="A4" s="22"/>
      <c r="B4" s="19"/>
      <c r="C4" s="19"/>
      <c r="D4" s="19"/>
      <c r="E4" s="19"/>
      <c r="F4" s="19"/>
      <c r="G4" s="19"/>
      <c r="H4" s="19"/>
      <c r="I4" s="19"/>
      <c r="J4" s="40"/>
      <c r="K4" s="19"/>
      <c r="L4" s="19"/>
      <c r="M4" s="19"/>
      <c r="N4" s="67"/>
      <c r="O4" s="67"/>
      <c r="P4" s="67"/>
      <c r="Q4" s="25" t="s">
        <v>57</v>
      </c>
      <c r="R4" s="71" t="s">
        <v>64</v>
      </c>
      <c r="S4" s="72"/>
      <c r="T4" s="72"/>
      <c r="U4" s="72"/>
      <c r="V4" s="72"/>
      <c r="W4" s="72"/>
      <c r="X4" s="73" t="s">
        <v>87</v>
      </c>
      <c r="Y4" s="73"/>
      <c r="Z4" s="73"/>
      <c r="AA4" s="73"/>
      <c r="AB4" s="73"/>
      <c r="AC4" s="73"/>
      <c r="AD4" s="73"/>
      <c r="AE4" s="74">
        <f>AH27</f>
        <v>0</v>
      </c>
      <c r="AF4" s="75"/>
      <c r="AG4" s="75"/>
      <c r="AH4" s="38" t="s">
        <v>70</v>
      </c>
      <c r="AI4" s="26"/>
    </row>
    <row r="5" spans="1:35" ht="19.5" customHeight="1" x14ac:dyDescent="0.4">
      <c r="A5" s="114" t="s">
        <v>86</v>
      </c>
      <c r="B5" s="103" t="s">
        <v>94</v>
      </c>
      <c r="C5" s="103"/>
      <c r="D5" s="103"/>
      <c r="E5" s="103"/>
      <c r="F5" s="103"/>
      <c r="G5" s="103"/>
      <c r="H5" s="22"/>
      <c r="I5" s="102" t="s">
        <v>48</v>
      </c>
      <c r="J5" s="79" t="s">
        <v>49</v>
      </c>
      <c r="K5" s="23"/>
      <c r="L5" s="23"/>
      <c r="M5" s="24"/>
      <c r="N5" s="24"/>
      <c r="O5" s="19"/>
      <c r="P5" s="24"/>
      <c r="Q5" s="28" t="s">
        <v>58</v>
      </c>
      <c r="R5" s="29" t="s">
        <v>61</v>
      </c>
      <c r="S5" s="29"/>
      <c r="T5" s="29"/>
      <c r="U5" s="29"/>
      <c r="V5" s="81" t="s">
        <v>66</v>
      </c>
      <c r="W5" s="82"/>
      <c r="X5" s="82"/>
      <c r="Y5" s="83"/>
      <c r="Z5" s="97">
        <f>F9</f>
        <v>0</v>
      </c>
      <c r="AA5" s="98"/>
      <c r="AB5" s="30" t="s">
        <v>65</v>
      </c>
      <c r="AC5" s="90">
        <f>予備計算!$AH$24</f>
        <v>0</v>
      </c>
      <c r="AD5" s="90"/>
      <c r="AE5" s="74">
        <f>Z5*AC5</f>
        <v>0</v>
      </c>
      <c r="AF5" s="75"/>
      <c r="AG5" s="75"/>
      <c r="AH5" s="38" t="s">
        <v>70</v>
      </c>
      <c r="AI5" s="26"/>
    </row>
    <row r="6" spans="1:35" ht="19.5" customHeight="1" x14ac:dyDescent="0.4">
      <c r="A6" s="114"/>
      <c r="B6" s="110" t="s">
        <v>38</v>
      </c>
      <c r="C6" s="110"/>
      <c r="D6" s="110"/>
      <c r="E6" s="110"/>
      <c r="F6" s="117"/>
      <c r="G6" s="118"/>
      <c r="H6" s="19"/>
      <c r="I6" s="102"/>
      <c r="J6" s="79"/>
      <c r="K6" s="22"/>
      <c r="L6" s="19"/>
      <c r="M6" s="22"/>
      <c r="N6" s="19"/>
      <c r="O6" s="19"/>
      <c r="P6" s="19"/>
      <c r="Q6" s="28" t="s">
        <v>59</v>
      </c>
      <c r="R6" s="29" t="s">
        <v>62</v>
      </c>
      <c r="S6" s="29"/>
      <c r="T6" s="29"/>
      <c r="U6" s="29"/>
      <c r="V6" s="81" t="s">
        <v>84</v>
      </c>
      <c r="W6" s="82"/>
      <c r="X6" s="82"/>
      <c r="Y6" s="83"/>
      <c r="Z6" s="97">
        <f>AE4+AE5</f>
        <v>0</v>
      </c>
      <c r="AA6" s="98"/>
      <c r="AB6" s="30" t="s">
        <v>65</v>
      </c>
      <c r="AC6" s="109">
        <f>F10</f>
        <v>0</v>
      </c>
      <c r="AD6" s="109"/>
      <c r="AE6" s="74">
        <f>ROUND(Z6*AC6,0)</f>
        <v>0</v>
      </c>
      <c r="AF6" s="75"/>
      <c r="AG6" s="75"/>
      <c r="AH6" s="38" t="s">
        <v>70</v>
      </c>
      <c r="AI6" s="26"/>
    </row>
    <row r="7" spans="1:35" ht="19.5" customHeight="1" x14ac:dyDescent="0.4">
      <c r="A7" s="114"/>
      <c r="B7" s="76" t="s">
        <v>35</v>
      </c>
      <c r="C7" s="76"/>
      <c r="D7" s="76"/>
      <c r="E7" s="76"/>
      <c r="F7" s="77"/>
      <c r="G7" s="78"/>
      <c r="H7" s="19"/>
      <c r="I7" s="27" t="s">
        <v>50</v>
      </c>
      <c r="J7" s="27" t="s">
        <v>79</v>
      </c>
      <c r="K7" s="22"/>
      <c r="L7" s="31"/>
      <c r="M7" s="22"/>
      <c r="N7" s="19"/>
      <c r="O7" s="19"/>
      <c r="P7" s="19"/>
      <c r="Q7" s="28" t="s">
        <v>60</v>
      </c>
      <c r="R7" s="29" t="s">
        <v>63</v>
      </c>
      <c r="S7" s="29"/>
      <c r="T7" s="29"/>
      <c r="U7" s="29"/>
      <c r="V7" s="81" t="s">
        <v>85</v>
      </c>
      <c r="W7" s="82"/>
      <c r="X7" s="82"/>
      <c r="Y7" s="83"/>
      <c r="Z7" s="97">
        <f>AE4+AE5</f>
        <v>0</v>
      </c>
      <c r="AA7" s="98"/>
      <c r="AB7" s="30" t="s">
        <v>65</v>
      </c>
      <c r="AC7" s="109">
        <f>F11</f>
        <v>0</v>
      </c>
      <c r="AD7" s="109"/>
      <c r="AE7" s="74">
        <f>ROUND(Z7*AC7,0)</f>
        <v>0</v>
      </c>
      <c r="AF7" s="75"/>
      <c r="AG7" s="75"/>
      <c r="AH7" s="38" t="s">
        <v>70</v>
      </c>
      <c r="AI7" s="19"/>
    </row>
    <row r="8" spans="1:35" ht="19.5" customHeight="1" x14ac:dyDescent="0.4">
      <c r="A8" s="114"/>
      <c r="B8" s="76" t="s">
        <v>36</v>
      </c>
      <c r="C8" s="76"/>
      <c r="D8" s="76"/>
      <c r="E8" s="76"/>
      <c r="F8" s="77"/>
      <c r="G8" s="78"/>
      <c r="H8" s="19"/>
      <c r="I8" s="27" t="s">
        <v>51</v>
      </c>
      <c r="J8" s="27" t="s">
        <v>79</v>
      </c>
      <c r="K8" s="22"/>
      <c r="L8" s="31"/>
      <c r="M8" s="22"/>
      <c r="N8" s="19"/>
      <c r="O8" s="19"/>
      <c r="P8" s="19"/>
      <c r="Q8" s="28" t="s">
        <v>119</v>
      </c>
      <c r="R8" s="69" t="s">
        <v>121</v>
      </c>
      <c r="S8" s="69"/>
      <c r="T8" s="69"/>
      <c r="U8" s="69"/>
      <c r="V8" s="81" t="s">
        <v>85</v>
      </c>
      <c r="W8" s="82"/>
      <c r="X8" s="82"/>
      <c r="Y8" s="83"/>
      <c r="Z8" s="97">
        <f>AE4+AE5</f>
        <v>0</v>
      </c>
      <c r="AA8" s="98"/>
      <c r="AB8" s="68" t="s">
        <v>65</v>
      </c>
      <c r="AC8" s="109">
        <f>F12</f>
        <v>0</v>
      </c>
      <c r="AD8" s="109"/>
      <c r="AE8" s="74">
        <f>ROUND(Z8*AC8,0)</f>
        <v>0</v>
      </c>
      <c r="AF8" s="75"/>
      <c r="AG8" s="75"/>
      <c r="AH8" s="38" t="s">
        <v>70</v>
      </c>
      <c r="AI8" s="19"/>
    </row>
    <row r="9" spans="1:35" ht="19.5" customHeight="1" x14ac:dyDescent="0.4">
      <c r="A9" s="114"/>
      <c r="B9" s="76" t="s">
        <v>46</v>
      </c>
      <c r="C9" s="76"/>
      <c r="D9" s="76"/>
      <c r="E9" s="76"/>
      <c r="F9" s="77"/>
      <c r="G9" s="78"/>
      <c r="H9" s="19"/>
      <c r="I9" s="27" t="s">
        <v>52</v>
      </c>
      <c r="J9" s="27" t="s">
        <v>80</v>
      </c>
      <c r="K9" s="22"/>
      <c r="L9" s="32"/>
      <c r="M9" s="22"/>
      <c r="N9" s="19"/>
      <c r="O9" s="19"/>
      <c r="P9" s="19"/>
      <c r="Q9" s="99" t="s">
        <v>68</v>
      </c>
      <c r="R9" s="82"/>
      <c r="S9" s="82"/>
      <c r="T9" s="82"/>
      <c r="U9" s="82"/>
      <c r="V9" s="81" t="s">
        <v>120</v>
      </c>
      <c r="W9" s="82"/>
      <c r="X9" s="82"/>
      <c r="Y9" s="83"/>
      <c r="Z9" s="97">
        <f>AE4+AE5+AE6+AE7+AE8</f>
        <v>0</v>
      </c>
      <c r="AA9" s="98"/>
      <c r="AB9" s="30" t="s">
        <v>65</v>
      </c>
      <c r="AC9" s="80">
        <f>F13</f>
        <v>0</v>
      </c>
      <c r="AD9" s="80"/>
      <c r="AE9" s="88">
        <f>ROUNDDOWN(Z9*AC9,0)</f>
        <v>0</v>
      </c>
      <c r="AF9" s="89"/>
      <c r="AG9" s="89"/>
      <c r="AH9" s="38" t="s">
        <v>71</v>
      </c>
      <c r="AI9" s="19"/>
    </row>
    <row r="10" spans="1:35" ht="19.5" customHeight="1" x14ac:dyDescent="0.4">
      <c r="A10" s="114"/>
      <c r="B10" s="76" t="s">
        <v>123</v>
      </c>
      <c r="C10" s="76"/>
      <c r="D10" s="76"/>
      <c r="E10" s="76"/>
      <c r="F10" s="86"/>
      <c r="G10" s="87"/>
      <c r="H10" s="19"/>
      <c r="I10" s="27" t="s">
        <v>53</v>
      </c>
      <c r="J10" s="27" t="s">
        <v>80</v>
      </c>
      <c r="K10" s="22"/>
      <c r="L10" s="31"/>
      <c r="M10" s="22"/>
      <c r="N10" s="19"/>
      <c r="O10" s="19"/>
      <c r="P10" s="19"/>
      <c r="Q10" s="99" t="s">
        <v>69</v>
      </c>
      <c r="R10" s="82"/>
      <c r="S10" s="82"/>
      <c r="T10" s="82"/>
      <c r="U10" s="82"/>
      <c r="V10" s="81" t="s">
        <v>67</v>
      </c>
      <c r="W10" s="82"/>
      <c r="X10" s="82"/>
      <c r="Y10" s="82"/>
      <c r="Z10" s="82"/>
      <c r="AA10" s="82"/>
      <c r="AB10" s="82"/>
      <c r="AC10" s="82"/>
      <c r="AD10" s="82"/>
      <c r="AE10" s="88">
        <f>ROUNDDOWN(AE9*90%,0)</f>
        <v>0</v>
      </c>
      <c r="AF10" s="89"/>
      <c r="AG10" s="89"/>
      <c r="AH10" s="38" t="s">
        <v>71</v>
      </c>
      <c r="AI10" s="19"/>
    </row>
    <row r="11" spans="1:35" ht="19.5" customHeight="1" x14ac:dyDescent="0.4">
      <c r="A11" s="114"/>
      <c r="B11" s="76" t="s">
        <v>124</v>
      </c>
      <c r="C11" s="76"/>
      <c r="D11" s="76"/>
      <c r="E11" s="76"/>
      <c r="F11" s="86"/>
      <c r="G11" s="87"/>
      <c r="H11" s="19"/>
      <c r="I11" s="27" t="s">
        <v>54</v>
      </c>
      <c r="J11" s="27" t="s">
        <v>80</v>
      </c>
      <c r="K11" s="22"/>
      <c r="L11" s="33"/>
      <c r="M11" s="22"/>
      <c r="N11" s="19"/>
      <c r="O11" s="19"/>
      <c r="P11" s="19"/>
      <c r="Q11" s="19"/>
      <c r="R11" s="19"/>
      <c r="S11" s="19"/>
      <c r="T11" s="19"/>
      <c r="U11" s="19"/>
      <c r="V11" s="107" t="s">
        <v>91</v>
      </c>
      <c r="W11" s="107"/>
      <c r="X11" s="107"/>
      <c r="Y11" s="107"/>
      <c r="Z11" s="107"/>
      <c r="AA11" s="107"/>
      <c r="AB11" s="107"/>
      <c r="AC11" s="107"/>
      <c r="AD11" s="107"/>
      <c r="AE11" s="108"/>
      <c r="AF11" s="96">
        <f>AE9-AE10</f>
        <v>0</v>
      </c>
      <c r="AG11" s="96"/>
      <c r="AH11" s="70"/>
      <c r="AI11" s="19"/>
    </row>
    <row r="12" spans="1:35" ht="19.5" customHeight="1" x14ac:dyDescent="0.4">
      <c r="A12" s="114"/>
      <c r="B12" s="76" t="s">
        <v>125</v>
      </c>
      <c r="C12" s="76"/>
      <c r="D12" s="76"/>
      <c r="E12" s="76"/>
      <c r="F12" s="86"/>
      <c r="G12" s="87"/>
      <c r="H12" s="34"/>
      <c r="I12" s="27" t="s">
        <v>55</v>
      </c>
      <c r="J12" s="27" t="s">
        <v>80</v>
      </c>
      <c r="K12" s="22"/>
      <c r="L12" s="115" t="s">
        <v>78</v>
      </c>
      <c r="M12" s="116"/>
      <c r="N12" s="115" t="s">
        <v>92</v>
      </c>
      <c r="O12" s="116"/>
      <c r="P12" s="19"/>
      <c r="Q12" s="91" t="str">
        <f>IF(AE13=0,"　入力した単位数が一致しました　","　入力した単位数が一致していません　")</f>
        <v>　入力した単位数が一致しました　</v>
      </c>
      <c r="R12" s="91"/>
      <c r="S12" s="91"/>
      <c r="T12" s="91"/>
      <c r="U12" s="91"/>
      <c r="V12" s="91"/>
      <c r="W12" s="79" t="str">
        <f>B8</f>
        <v>サービス単位／金額</v>
      </c>
      <c r="X12" s="79"/>
      <c r="Y12" s="79"/>
      <c r="Z12" s="79"/>
      <c r="AA12" s="79" t="s">
        <v>89</v>
      </c>
      <c r="AB12" s="79"/>
      <c r="AC12" s="79"/>
      <c r="AD12" s="79"/>
      <c r="AE12" s="79" t="s">
        <v>88</v>
      </c>
      <c r="AF12" s="79"/>
      <c r="AG12" s="79"/>
      <c r="AH12" s="79"/>
      <c r="AI12" s="19"/>
    </row>
    <row r="13" spans="1:35" ht="19.5" customHeight="1" x14ac:dyDescent="0.4">
      <c r="A13" s="39"/>
      <c r="B13" s="76" t="s">
        <v>47</v>
      </c>
      <c r="C13" s="76"/>
      <c r="D13" s="76"/>
      <c r="E13" s="76"/>
      <c r="F13" s="84"/>
      <c r="G13" s="85"/>
      <c r="H13" s="34"/>
      <c r="I13" s="27" t="s">
        <v>56</v>
      </c>
      <c r="J13" s="27" t="s">
        <v>81</v>
      </c>
      <c r="K13" s="22"/>
      <c r="L13" s="35">
        <f>IF(F6="介5",4,IF(OR(F6="支1",F6="支2"),2,3))</f>
        <v>3</v>
      </c>
      <c r="M13" s="36" t="s">
        <v>77</v>
      </c>
      <c r="N13" s="37">
        <f>AH29</f>
        <v>0</v>
      </c>
      <c r="O13" s="36" t="s">
        <v>93</v>
      </c>
      <c r="P13" s="19"/>
      <c r="Q13" s="91"/>
      <c r="R13" s="91"/>
      <c r="S13" s="91"/>
      <c r="T13" s="91"/>
      <c r="U13" s="91"/>
      <c r="V13" s="91"/>
      <c r="W13" s="92">
        <f>F8</f>
        <v>0</v>
      </c>
      <c r="X13" s="92"/>
      <c r="Y13" s="93"/>
      <c r="Z13" s="38" t="s">
        <v>70</v>
      </c>
      <c r="AA13" s="94">
        <f>予備計算!AH14</f>
        <v>0</v>
      </c>
      <c r="AB13" s="94"/>
      <c r="AC13" s="95"/>
      <c r="AD13" s="38" t="s">
        <v>70</v>
      </c>
      <c r="AE13" s="92">
        <f>AA13-W13</f>
        <v>0</v>
      </c>
      <c r="AF13" s="92"/>
      <c r="AG13" s="93"/>
      <c r="AH13" s="38" t="s">
        <v>70</v>
      </c>
      <c r="AI13" s="20"/>
    </row>
    <row r="14" spans="1:35" ht="19.5" customHeight="1" x14ac:dyDescent="0.4">
      <c r="A14" s="39"/>
      <c r="B14" s="19"/>
      <c r="C14" s="19"/>
      <c r="D14" s="19"/>
      <c r="E14" s="19"/>
      <c r="F14" s="19"/>
      <c r="G14" s="19"/>
      <c r="H14" s="19"/>
      <c r="I14" s="19"/>
      <c r="J14" s="40"/>
      <c r="K14" s="19"/>
      <c r="L14" s="19"/>
      <c r="M14" s="19"/>
      <c r="N14" s="19" t="str">
        <f>IF(N13=0,"",IF(AH28&lt;&gt;AH29,"　またがり日 含む","　またがり日 含まない"))</f>
        <v/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0"/>
    </row>
    <row r="15" spans="1:35" ht="19.5" customHeight="1" x14ac:dyDescent="0.4">
      <c r="A15" s="41"/>
      <c r="B15" s="42" t="s">
        <v>0</v>
      </c>
      <c r="C15" s="43" t="s">
        <v>1</v>
      </c>
      <c r="D15" s="43" t="s">
        <v>2</v>
      </c>
      <c r="E15" s="43" t="s">
        <v>3</v>
      </c>
      <c r="F15" s="43" t="s">
        <v>4</v>
      </c>
      <c r="G15" s="43" t="s">
        <v>5</v>
      </c>
      <c r="H15" s="43" t="s">
        <v>6</v>
      </c>
      <c r="I15" s="43" t="s">
        <v>7</v>
      </c>
      <c r="J15" s="43" t="s">
        <v>8</v>
      </c>
      <c r="K15" s="43" t="s">
        <v>9</v>
      </c>
      <c r="L15" s="43" t="s">
        <v>10</v>
      </c>
      <c r="M15" s="43" t="s">
        <v>11</v>
      </c>
      <c r="N15" s="43" t="s">
        <v>12</v>
      </c>
      <c r="O15" s="43" t="s">
        <v>13</v>
      </c>
      <c r="P15" s="43" t="s">
        <v>14</v>
      </c>
      <c r="Q15" s="43" t="s">
        <v>15</v>
      </c>
      <c r="R15" s="43" t="s">
        <v>16</v>
      </c>
      <c r="S15" s="43" t="s">
        <v>17</v>
      </c>
      <c r="T15" s="43" t="s">
        <v>18</v>
      </c>
      <c r="U15" s="43" t="s">
        <v>19</v>
      </c>
      <c r="V15" s="43" t="s">
        <v>20</v>
      </c>
      <c r="W15" s="43" t="s">
        <v>21</v>
      </c>
      <c r="X15" s="43" t="s">
        <v>22</v>
      </c>
      <c r="Y15" s="43" t="s">
        <v>23</v>
      </c>
      <c r="Z15" s="43" t="s">
        <v>24</v>
      </c>
      <c r="AA15" s="43" t="s">
        <v>25</v>
      </c>
      <c r="AB15" s="43" t="s">
        <v>26</v>
      </c>
      <c r="AC15" s="43" t="s">
        <v>27</v>
      </c>
      <c r="AD15" s="43" t="s">
        <v>28</v>
      </c>
      <c r="AE15" s="43" t="s">
        <v>29</v>
      </c>
      <c r="AF15" s="43" t="s">
        <v>30</v>
      </c>
      <c r="AG15" s="43" t="s">
        <v>31</v>
      </c>
      <c r="AH15" s="43" t="s">
        <v>39</v>
      </c>
      <c r="AI15" s="20"/>
    </row>
    <row r="16" spans="1:35" ht="19.5" customHeight="1" x14ac:dyDescent="0.4">
      <c r="A16" s="113" t="s">
        <v>90</v>
      </c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6">
        <f t="shared" ref="AH16:AH27" si="0">SUM(C16:AG16)</f>
        <v>0</v>
      </c>
      <c r="AI16" s="47"/>
    </row>
    <row r="17" spans="1:39" ht="19.5" customHeight="1" x14ac:dyDescent="0.4">
      <c r="A17" s="113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3">
        <f t="shared" si="0"/>
        <v>0</v>
      </c>
      <c r="AI17" s="20"/>
    </row>
    <row r="18" spans="1:39" ht="19.5" customHeight="1" x14ac:dyDescent="0.4">
      <c r="A18" s="113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3">
        <f t="shared" si="0"/>
        <v>0</v>
      </c>
      <c r="AI18" s="20"/>
    </row>
    <row r="19" spans="1:39" ht="19.5" customHeight="1" x14ac:dyDescent="0.4">
      <c r="A19" s="113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3">
        <f t="shared" si="0"/>
        <v>0</v>
      </c>
      <c r="AI19" s="20"/>
    </row>
    <row r="20" spans="1:39" ht="19.5" customHeight="1" x14ac:dyDescent="0.4">
      <c r="A20" s="113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3">
        <f t="shared" si="0"/>
        <v>0</v>
      </c>
      <c r="AI20" s="20"/>
    </row>
    <row r="21" spans="1:39" ht="19.5" customHeight="1" x14ac:dyDescent="0.4">
      <c r="A21" s="113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3">
        <f t="shared" si="0"/>
        <v>0</v>
      </c>
      <c r="AI21" s="20"/>
    </row>
    <row r="22" spans="1:39" ht="19.5" customHeight="1" x14ac:dyDescent="0.4">
      <c r="A22" s="113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3">
        <f t="shared" si="0"/>
        <v>0</v>
      </c>
      <c r="AI22" s="20"/>
    </row>
    <row r="23" spans="1:39" ht="19.5" customHeight="1" x14ac:dyDescent="0.4">
      <c r="A23" s="113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3">
        <f t="shared" si="0"/>
        <v>0</v>
      </c>
      <c r="AI23" s="20"/>
    </row>
    <row r="24" spans="1:39" ht="19.5" customHeight="1" x14ac:dyDescent="0.4">
      <c r="A24" s="113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3">
        <f t="shared" si="0"/>
        <v>0</v>
      </c>
      <c r="AI24" s="20"/>
    </row>
    <row r="25" spans="1:39" ht="19.5" customHeight="1" x14ac:dyDescent="0.4">
      <c r="A25" s="113"/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3">
        <f t="shared" si="0"/>
        <v>0</v>
      </c>
      <c r="AI25" s="20"/>
    </row>
    <row r="26" spans="1:39" ht="19.5" customHeight="1" x14ac:dyDescent="0.4">
      <c r="A26" s="39"/>
      <c r="B26" s="48" t="s">
        <v>33</v>
      </c>
      <c r="C26" s="49">
        <f>IFERROR(IF($F$7-予備計算!C16&gt;=0,予備計算!C14,IF(($F$7-予備計算!C16)+予備計算!C14&lt;0,0,($F$7-予備計算!C16)+予備計算!C14)),"")</f>
        <v>0</v>
      </c>
      <c r="D26" s="49">
        <f>IFERROR(IF($F$7-予備計算!D16&gt;=0,予備計算!D14,IF(($F$7-予備計算!D16)+予備計算!D14&lt;0,0,($F$7-予備計算!D16)+予備計算!D14)),"")</f>
        <v>0</v>
      </c>
      <c r="E26" s="49">
        <f>IFERROR(IF($F$7-予備計算!E16&gt;=0,予備計算!E14,IF(($F$7-予備計算!E16)+予備計算!E14&lt;0,0,($F$7-予備計算!E16)+予備計算!E14)),"")</f>
        <v>0</v>
      </c>
      <c r="F26" s="49">
        <f>IFERROR(IF($F$7-予備計算!F16&gt;=0,予備計算!F14,IF(($F$7-予備計算!F16)+予備計算!F14&lt;0,0,($F$7-予備計算!F16)+予備計算!F14)),"")</f>
        <v>0</v>
      </c>
      <c r="G26" s="49">
        <f>IFERROR(IF($F$7-予備計算!G16&gt;=0,予備計算!G14,IF(($F$7-予備計算!G16)+予備計算!G14&lt;0,0,($F$7-予備計算!G16)+予備計算!G14)),"")</f>
        <v>0</v>
      </c>
      <c r="H26" s="49">
        <f>IFERROR(IF($F$7-予備計算!H16&gt;=0,予備計算!H14,IF(($F$7-予備計算!H16)+予備計算!H14&lt;0,0,($F$7-予備計算!H16)+予備計算!H14)),"")</f>
        <v>0</v>
      </c>
      <c r="I26" s="49">
        <f>IFERROR(IF($F$7-予備計算!I16&gt;=0,予備計算!I14,IF(($F$7-予備計算!I16)+予備計算!I14&lt;0,0,($F$7-予備計算!I16)+予備計算!I14)),"")</f>
        <v>0</v>
      </c>
      <c r="J26" s="49">
        <f>IFERROR(IF($F$7-予備計算!J16&gt;=0,予備計算!J14,IF(($F$7-予備計算!J16)+予備計算!J14&lt;0,0,($F$7-予備計算!J16)+予備計算!J14)),"")</f>
        <v>0</v>
      </c>
      <c r="K26" s="49">
        <f>IFERROR(IF($F$7-予備計算!K16&gt;=0,予備計算!K14,IF(($F$7-予備計算!K16)+予備計算!K14&lt;0,0,($F$7-予備計算!K16)+予備計算!K14)),"")</f>
        <v>0</v>
      </c>
      <c r="L26" s="49">
        <f>IFERROR(IF($F$7-予備計算!L16&gt;=0,予備計算!L14,IF(($F$7-予備計算!L16)+予備計算!L14&lt;0,0,($F$7-予備計算!L16)+予備計算!L14)),"")</f>
        <v>0</v>
      </c>
      <c r="M26" s="49">
        <f>IFERROR(IF($F$7-予備計算!M16&gt;=0,予備計算!M14,IF(($F$7-予備計算!M16)+予備計算!M14&lt;0,0,($F$7-予備計算!M16)+予備計算!M14)),"")</f>
        <v>0</v>
      </c>
      <c r="N26" s="49">
        <f>IFERROR(IF($F$7-予備計算!N16&gt;=0,予備計算!N14,IF(($F$7-予備計算!N16)+予備計算!N14&lt;0,0,($F$7-予備計算!N16)+予備計算!N14)),"")</f>
        <v>0</v>
      </c>
      <c r="O26" s="49">
        <f>IFERROR(IF($F$7-予備計算!O16&gt;=0,予備計算!O14,IF(($F$7-予備計算!O16)+予備計算!O14&lt;0,0,($F$7-予備計算!O16)+予備計算!O14)),"")</f>
        <v>0</v>
      </c>
      <c r="P26" s="49">
        <f>IFERROR(IF($F$7-予備計算!P16&gt;=0,予備計算!P14,IF(($F$7-予備計算!P16)+予備計算!P14&lt;0,0,($F$7-予備計算!P16)+予備計算!P14)),"")</f>
        <v>0</v>
      </c>
      <c r="Q26" s="49">
        <f>IFERROR(IF($F$7-予備計算!Q16&gt;=0,予備計算!Q14,IF(($F$7-予備計算!Q16)+予備計算!Q14&lt;0,0,($F$7-予備計算!Q16)+予備計算!Q14)),"")</f>
        <v>0</v>
      </c>
      <c r="R26" s="49">
        <f>IFERROR(IF($F$7-予備計算!R16&gt;=0,予備計算!R14,IF(($F$7-予備計算!R16)+予備計算!R14&lt;0,0,($F$7-予備計算!R16)+予備計算!R14)),"")</f>
        <v>0</v>
      </c>
      <c r="S26" s="49">
        <f>IFERROR(IF($F$7-予備計算!S16&gt;=0,予備計算!S14,IF(($F$7-予備計算!S16)+予備計算!S14&lt;0,0,($F$7-予備計算!S16)+予備計算!S14)),"")</f>
        <v>0</v>
      </c>
      <c r="T26" s="49">
        <f>IFERROR(IF($F$7-予備計算!T16&gt;=0,予備計算!T14,IF(($F$7-予備計算!T16)+予備計算!T14&lt;0,0,($F$7-予備計算!T16)+予備計算!T14)),"")</f>
        <v>0</v>
      </c>
      <c r="U26" s="49">
        <f>IFERROR(IF($F$7-予備計算!U16&gt;=0,予備計算!U14,IF(($F$7-予備計算!U16)+予備計算!U14&lt;0,0,($F$7-予備計算!U16)+予備計算!U14)),"")</f>
        <v>0</v>
      </c>
      <c r="V26" s="49">
        <f>IFERROR(IF($F$7-予備計算!V16&gt;=0,予備計算!V14,IF(($F$7-予備計算!V16)+予備計算!V14&lt;0,0,($F$7-予備計算!V16)+予備計算!V14)),"")</f>
        <v>0</v>
      </c>
      <c r="W26" s="49">
        <f>IFERROR(IF($F$7-予備計算!W16&gt;=0,予備計算!W14,IF(($F$7-予備計算!W16)+予備計算!W14&lt;0,0,($F$7-予備計算!W16)+予備計算!W14)),"")</f>
        <v>0</v>
      </c>
      <c r="X26" s="49">
        <f>IFERROR(IF($F$7-予備計算!X16&gt;=0,予備計算!X14,IF(($F$7-予備計算!X16)+予備計算!X14&lt;0,0,($F$7-予備計算!X16)+予備計算!X14)),"")</f>
        <v>0</v>
      </c>
      <c r="Y26" s="49">
        <f>IFERROR(IF($F$7-予備計算!Y16&gt;=0,予備計算!Y14,IF(($F$7-予備計算!Y16)+予備計算!Y14&lt;0,0,($F$7-予備計算!Y16)+予備計算!Y14)),"")</f>
        <v>0</v>
      </c>
      <c r="Z26" s="49">
        <f>IFERROR(IF($F$7-予備計算!Z16&gt;=0,予備計算!Z14,IF(($F$7-予備計算!Z16)+予備計算!Z14&lt;0,0,($F$7-予備計算!Z16)+予備計算!Z14)),"")</f>
        <v>0</v>
      </c>
      <c r="AA26" s="49">
        <f>IFERROR(IF($F$7-予備計算!AA16&gt;=0,予備計算!AA14,IF(($F$7-予備計算!AA16)+予備計算!AA14&lt;0,0,($F$7-予備計算!AA16)+予備計算!AA14)),"")</f>
        <v>0</v>
      </c>
      <c r="AB26" s="49">
        <f>IFERROR(IF($F$7-予備計算!AB16&gt;=0,予備計算!AB14,IF(($F$7-予備計算!AB16)+予備計算!AB14&lt;0,0,($F$7-予備計算!AB16)+予備計算!AB14)),"")</f>
        <v>0</v>
      </c>
      <c r="AC26" s="49">
        <f>IFERROR(IF($F$7-予備計算!AC16&gt;=0,予備計算!AC14,IF(($F$7-予備計算!AC16)+予備計算!AC14&lt;0,0,($F$7-予備計算!AC16)+予備計算!AC14)),"")</f>
        <v>0</v>
      </c>
      <c r="AD26" s="49">
        <f>IFERROR(IF($F$7-予備計算!AD16&gt;=0,予備計算!AD14,IF(($F$7-予備計算!AD16)+予備計算!AD14&lt;0,0,($F$7-予備計算!AD16)+予備計算!AD14)),"")</f>
        <v>0</v>
      </c>
      <c r="AE26" s="49">
        <f>IFERROR(IF($F$7-予備計算!AE16&gt;=0,予備計算!AE14,IF(($F$7-予備計算!AE16)+予備計算!AE14&lt;0,0,($F$7-予備計算!AE16)+予備計算!AE14)),"")</f>
        <v>0</v>
      </c>
      <c r="AF26" s="49">
        <f>IFERROR(IF($F$7-予備計算!AF16&gt;=0,予備計算!AF14,IF(($F$7-予備計算!AF16)+予備計算!AF14&lt;0,0,($F$7-予備計算!AF16)+予備計算!AF14)),"")</f>
        <v>0</v>
      </c>
      <c r="AG26" s="49">
        <f>IFERROR(IF($F$7-予備計算!AG16&gt;=0,予備計算!AG14,IF(($F$7-予備計算!AG16)+予備計算!AG14&lt;0,0,($F$7-予備計算!AG16)+予備計算!AG14)),"")</f>
        <v>0</v>
      </c>
      <c r="AH26" s="50">
        <f t="shared" si="0"/>
        <v>0</v>
      </c>
      <c r="AI26" s="51"/>
    </row>
    <row r="27" spans="1:39" ht="19.5" customHeight="1" x14ac:dyDescent="0.4">
      <c r="A27" s="39"/>
      <c r="B27" s="48" t="s">
        <v>72</v>
      </c>
      <c r="C27" s="49">
        <f>IF(C29="支給対象",予備計算!C2,0)</f>
        <v>0</v>
      </c>
      <c r="D27" s="49">
        <f>IF(D29="支給対象",予備計算!D2,0)</f>
        <v>0</v>
      </c>
      <c r="E27" s="49">
        <f>IF(E29="支給対象",予備計算!E2,0)</f>
        <v>0</v>
      </c>
      <c r="F27" s="49">
        <f>IF(F29="支給対象",予備計算!F2,0)</f>
        <v>0</v>
      </c>
      <c r="G27" s="49">
        <f>IF(G29="支給対象",予備計算!G2,0)</f>
        <v>0</v>
      </c>
      <c r="H27" s="49">
        <f>IF(H29="支給対象",予備計算!H2,0)</f>
        <v>0</v>
      </c>
      <c r="I27" s="49">
        <f>IF(I29="支給対象",予備計算!I2,0)</f>
        <v>0</v>
      </c>
      <c r="J27" s="49">
        <f>IF(J29="支給対象",予備計算!J2,0)</f>
        <v>0</v>
      </c>
      <c r="K27" s="49">
        <f>IF(K29="支給対象",予備計算!K2,0)</f>
        <v>0</v>
      </c>
      <c r="L27" s="49">
        <f>IF(L29="支給対象",予備計算!L2,0)</f>
        <v>0</v>
      </c>
      <c r="M27" s="49">
        <f>IF(M29="支給対象",予備計算!M2,0)</f>
        <v>0</v>
      </c>
      <c r="N27" s="49">
        <f>IF(N29="支給対象",予備計算!N2,0)</f>
        <v>0</v>
      </c>
      <c r="O27" s="49">
        <f>IF(O29="支給対象",予備計算!O2,0)</f>
        <v>0</v>
      </c>
      <c r="P27" s="49">
        <f>IF(P29="支給対象",予備計算!P2,0)</f>
        <v>0</v>
      </c>
      <c r="Q27" s="49">
        <f>IF(Q29="支給対象",予備計算!Q2,0)</f>
        <v>0</v>
      </c>
      <c r="R27" s="49">
        <f>IF(R29="支給対象",予備計算!R2,0)</f>
        <v>0</v>
      </c>
      <c r="S27" s="49">
        <f>IF(S29="支給対象",予備計算!S2,0)</f>
        <v>0</v>
      </c>
      <c r="T27" s="49">
        <f>IF(T29="支給対象",予備計算!T2,0)</f>
        <v>0</v>
      </c>
      <c r="U27" s="49">
        <f>IF(U29="支給対象",予備計算!U2,0)</f>
        <v>0</v>
      </c>
      <c r="V27" s="49">
        <f>IF(V29="支給対象",予備計算!V2,0)</f>
        <v>0</v>
      </c>
      <c r="W27" s="49">
        <f>IF(W29="支給対象",予備計算!W2,0)</f>
        <v>0</v>
      </c>
      <c r="X27" s="49">
        <f>IF(X29="支給対象",予備計算!X2,0)</f>
        <v>0</v>
      </c>
      <c r="Y27" s="49">
        <f>IF(Y29="支給対象",予備計算!Y2,0)</f>
        <v>0</v>
      </c>
      <c r="Z27" s="49">
        <f>IF(Z29="支給対象",予備計算!Z2,0)</f>
        <v>0</v>
      </c>
      <c r="AA27" s="49">
        <f>IF(AA29="支給対象",予備計算!AA2,0)</f>
        <v>0</v>
      </c>
      <c r="AB27" s="49">
        <f>IF(AB29="支給対象",予備計算!AB2,0)</f>
        <v>0</v>
      </c>
      <c r="AC27" s="49">
        <f>IF(AC29="支給対象",予備計算!AC2,0)</f>
        <v>0</v>
      </c>
      <c r="AD27" s="49">
        <f>IF(AD29="支給対象",予備計算!AD2,0)</f>
        <v>0</v>
      </c>
      <c r="AE27" s="49">
        <f>IF(AE29="支給対象",予備計算!AE2,0)</f>
        <v>0</v>
      </c>
      <c r="AF27" s="49">
        <f>IF(AF29="支給対象",予備計算!AF2,0)</f>
        <v>0</v>
      </c>
      <c r="AG27" s="49">
        <f>IF(AG29="支給対象",予備計算!AG2,0)</f>
        <v>0</v>
      </c>
      <c r="AH27" s="50">
        <f t="shared" si="0"/>
        <v>0</v>
      </c>
      <c r="AI27" s="52"/>
    </row>
    <row r="28" spans="1:39" ht="19.5" customHeight="1" x14ac:dyDescent="0.4">
      <c r="A28" s="39"/>
      <c r="B28" s="48" t="s">
        <v>45</v>
      </c>
      <c r="C28" s="49" t="str">
        <f>IF(OR(予備計算!C24="対象",予備計算!C25="対象"),予備計算!C23,"")</f>
        <v/>
      </c>
      <c r="D28" s="49" t="str">
        <f>IF(OR(予備計算!D24="対象",予備計算!D25="対象"),予備計算!D23,"")</f>
        <v/>
      </c>
      <c r="E28" s="49" t="str">
        <f>IF(OR(予備計算!E24="対象",予備計算!E25="対象"),予備計算!E23,"")</f>
        <v/>
      </c>
      <c r="F28" s="49" t="str">
        <f>IF(OR(予備計算!F24="対象",予備計算!F25="対象"),予備計算!F23,"")</f>
        <v/>
      </c>
      <c r="G28" s="49" t="str">
        <f>IF(OR(予備計算!G24="対象",予備計算!G25="対象"),予備計算!G23,"")</f>
        <v/>
      </c>
      <c r="H28" s="49" t="str">
        <f>IF(OR(予備計算!H24="対象",予備計算!H25="対象"),予備計算!H23,"")</f>
        <v/>
      </c>
      <c r="I28" s="49" t="str">
        <f>IF(OR(予備計算!I24="対象",予備計算!I25="対象"),予備計算!I23,"")</f>
        <v/>
      </c>
      <c r="J28" s="49" t="str">
        <f>IF(OR(予備計算!J24="対象",予備計算!J25="対象"),予備計算!J23,"")</f>
        <v/>
      </c>
      <c r="K28" s="49" t="str">
        <f>IF(OR(予備計算!K24="対象",予備計算!K25="対象"),予備計算!K23,"")</f>
        <v/>
      </c>
      <c r="L28" s="49" t="str">
        <f>IF(OR(予備計算!L24="対象",予備計算!L25="対象"),予備計算!L23,"")</f>
        <v/>
      </c>
      <c r="M28" s="49" t="str">
        <f>IF(OR(予備計算!M24="対象",予備計算!M25="対象"),予備計算!M23,"")</f>
        <v/>
      </c>
      <c r="N28" s="49" t="str">
        <f>IF(OR(予備計算!N24="対象",予備計算!N25="対象"),予備計算!N23,"")</f>
        <v/>
      </c>
      <c r="O28" s="49" t="str">
        <f>IF(OR(予備計算!O24="対象",予備計算!O25="対象"),予備計算!O23,"")</f>
        <v/>
      </c>
      <c r="P28" s="49" t="str">
        <f>IF(OR(予備計算!P24="対象",予備計算!P25="対象"),予備計算!P23,"")</f>
        <v/>
      </c>
      <c r="Q28" s="49" t="str">
        <f>IF(OR(予備計算!Q24="対象",予備計算!Q25="対象"),予備計算!Q23,"")</f>
        <v/>
      </c>
      <c r="R28" s="49" t="str">
        <f>IF(OR(予備計算!R24="対象",予備計算!R25="対象"),予備計算!R23,"")</f>
        <v/>
      </c>
      <c r="S28" s="49" t="str">
        <f>IF(OR(予備計算!S24="対象",予備計算!S25="対象"),予備計算!S23,"")</f>
        <v/>
      </c>
      <c r="T28" s="49" t="str">
        <f>IF(OR(予備計算!T24="対象",予備計算!T25="対象"),予備計算!T23,"")</f>
        <v/>
      </c>
      <c r="U28" s="49" t="str">
        <f>IF(OR(予備計算!U24="対象",予備計算!U25="対象"),予備計算!U23,"")</f>
        <v/>
      </c>
      <c r="V28" s="49" t="str">
        <f>IF(OR(予備計算!V24="対象",予備計算!V25="対象"),予備計算!V23,"")</f>
        <v/>
      </c>
      <c r="W28" s="49" t="str">
        <f>IF(OR(予備計算!W24="対象",予備計算!W25="対象"),予備計算!W23,"")</f>
        <v/>
      </c>
      <c r="X28" s="49" t="str">
        <f>IF(OR(予備計算!X24="対象",予備計算!X25="対象"),予備計算!X23,"")</f>
        <v/>
      </c>
      <c r="Y28" s="49" t="str">
        <f>IF(OR(予備計算!Y24="対象",予備計算!Y25="対象"),予備計算!Y23,"")</f>
        <v/>
      </c>
      <c r="Z28" s="49" t="str">
        <f>IF(OR(予備計算!Z24="対象",予備計算!Z25="対象"),予備計算!Z23,"")</f>
        <v/>
      </c>
      <c r="AA28" s="49" t="str">
        <f>IF(OR(予備計算!AA24="対象",予備計算!AA25="対象"),予備計算!AA23,"")</f>
        <v/>
      </c>
      <c r="AB28" s="49" t="str">
        <f>IF(OR(予備計算!AB24="対象",予備計算!AB25="対象"),予備計算!AB23,"")</f>
        <v/>
      </c>
      <c r="AC28" s="49" t="str">
        <f>IF(OR(予備計算!AC24="対象",予備計算!AC25="対象"),予備計算!AC23,"")</f>
        <v/>
      </c>
      <c r="AD28" s="49" t="str">
        <f>IF(OR(予備計算!AD24="対象",予備計算!AD25="対象"),予備計算!AD23,"")</f>
        <v/>
      </c>
      <c r="AE28" s="49" t="str">
        <f>IF(OR(予備計算!AE24="対象",予備計算!AE25="対象"),予備計算!AE23,"")</f>
        <v/>
      </c>
      <c r="AF28" s="49" t="str">
        <f>IF(OR(予備計算!AF24="対象",予備計算!AF25="対象"),予備計算!AF23,"")</f>
        <v/>
      </c>
      <c r="AG28" s="49" t="str">
        <f>IF(OR(予備計算!AG24="対象",予備計算!AG25="対象"),予備計算!AG23,"")</f>
        <v/>
      </c>
      <c r="AH28" s="50">
        <f>COUNTIF(C28:AG28,"〇")</f>
        <v>0</v>
      </c>
      <c r="AI28" s="20"/>
    </row>
    <row r="29" spans="1:39" ht="19.5" customHeight="1" x14ac:dyDescent="0.4">
      <c r="A29" s="53"/>
      <c r="B29" s="54" t="s">
        <v>43</v>
      </c>
      <c r="C29" s="42" t="str">
        <f>IF(OR(予備計算!C24="対象",予備計算!C25="対象"),"支給対象","")</f>
        <v/>
      </c>
      <c r="D29" s="42" t="str">
        <f>IF(OR(予備計算!D24="対象",予備計算!D25="対象"),"支給対象","")</f>
        <v/>
      </c>
      <c r="E29" s="42" t="str">
        <f>IF(OR(予備計算!E24="対象",予備計算!E25="対象"),"支給対象","")</f>
        <v/>
      </c>
      <c r="F29" s="42" t="str">
        <f>IF(OR(予備計算!F24="対象",予備計算!F25="対象"),"支給対象","")</f>
        <v/>
      </c>
      <c r="G29" s="42" t="str">
        <f>IF(OR(予備計算!G24="対象",予備計算!G25="対象"),"支給対象","")</f>
        <v/>
      </c>
      <c r="H29" s="42" t="str">
        <f>IF(OR(予備計算!H24="対象",予備計算!H25="対象"),"支給対象","")</f>
        <v/>
      </c>
      <c r="I29" s="42" t="str">
        <f>IF(OR(予備計算!I24="対象",予備計算!I25="対象"),"支給対象","")</f>
        <v/>
      </c>
      <c r="J29" s="42" t="str">
        <f>IF(OR(予備計算!J24="対象",予備計算!J25="対象"),"支給対象","")</f>
        <v/>
      </c>
      <c r="K29" s="42" t="str">
        <f>IF(OR(予備計算!K24="対象",予備計算!K25="対象"),"支給対象","")</f>
        <v/>
      </c>
      <c r="L29" s="42" t="str">
        <f>IF(OR(予備計算!L24="対象",予備計算!L25="対象"),"支給対象","")</f>
        <v/>
      </c>
      <c r="M29" s="42" t="str">
        <f>IF(OR(予備計算!M24="対象",予備計算!M25="対象"),"支給対象","")</f>
        <v/>
      </c>
      <c r="N29" s="42" t="str">
        <f>IF(OR(予備計算!N24="対象",予備計算!N25="対象"),"支給対象","")</f>
        <v/>
      </c>
      <c r="O29" s="42" t="str">
        <f>IF(OR(予備計算!O24="対象",予備計算!O25="対象"),"支給対象","")</f>
        <v/>
      </c>
      <c r="P29" s="42" t="str">
        <f>IF(OR(予備計算!P24="対象",予備計算!P25="対象"),"支給対象","")</f>
        <v/>
      </c>
      <c r="Q29" s="42" t="str">
        <f>IF(OR(予備計算!Q24="対象",予備計算!Q25="対象"),"支給対象","")</f>
        <v/>
      </c>
      <c r="R29" s="42" t="str">
        <f>IF(OR(予備計算!R24="対象",予備計算!R25="対象"),"支給対象","")</f>
        <v/>
      </c>
      <c r="S29" s="42" t="str">
        <f>IF(OR(予備計算!S24="対象",予備計算!S25="対象"),"支給対象","")</f>
        <v/>
      </c>
      <c r="T29" s="42" t="str">
        <f>IF(OR(予備計算!T24="対象",予備計算!T25="対象"),"支給対象","")</f>
        <v/>
      </c>
      <c r="U29" s="42" t="str">
        <f>IF(OR(予備計算!U24="対象",予備計算!U25="対象"),"支給対象","")</f>
        <v/>
      </c>
      <c r="V29" s="42" t="str">
        <f>IF(OR(予備計算!V24="対象",予備計算!V25="対象"),"支給対象","")</f>
        <v/>
      </c>
      <c r="W29" s="42" t="str">
        <f>IF(OR(予備計算!W24="対象",予備計算!W25="対象"),"支給対象","")</f>
        <v/>
      </c>
      <c r="X29" s="42" t="str">
        <f>IF(OR(予備計算!X24="対象",予備計算!X25="対象"),"支給対象","")</f>
        <v/>
      </c>
      <c r="Y29" s="42" t="str">
        <f>IF(OR(予備計算!Y24="対象",予備計算!Y25="対象"),"支給対象","")</f>
        <v/>
      </c>
      <c r="Z29" s="42" t="str">
        <f>IF(OR(予備計算!Z24="対象",予備計算!Z25="対象"),"支給対象","")</f>
        <v/>
      </c>
      <c r="AA29" s="42" t="str">
        <f>IF(OR(予備計算!AA24="対象",予備計算!AA25="対象"),"支給対象","")</f>
        <v/>
      </c>
      <c r="AB29" s="42" t="str">
        <f>IF(OR(予備計算!AB24="対象",予備計算!AB25="対象"),"支給対象","")</f>
        <v/>
      </c>
      <c r="AC29" s="42" t="str">
        <f>IF(OR(予備計算!AC24="対象",予備計算!AC25="対象"),"支給対象","")</f>
        <v/>
      </c>
      <c r="AD29" s="42" t="str">
        <f>IF(OR(予備計算!AD24="対象",予備計算!AD25="対象"),"支給対象","")</f>
        <v/>
      </c>
      <c r="AE29" s="42" t="str">
        <f>IF(OR(予備計算!AE24="対象",予備計算!AE25="対象"),"支給対象","")</f>
        <v/>
      </c>
      <c r="AF29" s="42" t="str">
        <f>IF(OR(予備計算!AF24="対象",予備計算!AF25="対象"),"支給対象","")</f>
        <v/>
      </c>
      <c r="AG29" s="42" t="str">
        <f>IF(OR(予備計算!AG24="対象",予備計算!AG25="対象"),"支給対象","")</f>
        <v/>
      </c>
      <c r="AH29" s="57">
        <f>COUNTIF(C29:AG29,"支給対象")</f>
        <v>0</v>
      </c>
      <c r="AI29" s="20"/>
    </row>
    <row r="30" spans="1:39" ht="19.5" customHeight="1" x14ac:dyDescent="0.4">
      <c r="A30" s="53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1:39" ht="19.5" customHeight="1" x14ac:dyDescent="0.4">
      <c r="A31" s="53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9" s="59" customFormat="1" ht="19.5" customHeight="1" x14ac:dyDescent="0.4">
      <c r="A32" s="112" t="s">
        <v>109</v>
      </c>
      <c r="B32" s="112"/>
      <c r="C32" s="112"/>
      <c r="D32" s="112"/>
      <c r="E32" s="112"/>
      <c r="F32" s="62" t="s">
        <v>106</v>
      </c>
      <c r="G32" s="63" t="s">
        <v>100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4"/>
      <c r="AG32" s="64"/>
      <c r="AH32" s="64"/>
      <c r="AI32" s="19"/>
      <c r="AJ32" s="21"/>
      <c r="AK32" s="21"/>
      <c r="AL32" s="21"/>
      <c r="AM32" s="21"/>
    </row>
    <row r="33" spans="1:40" s="59" customFormat="1" ht="19.5" customHeight="1" x14ac:dyDescent="0.4">
      <c r="A33" s="61"/>
      <c r="B33" s="61"/>
      <c r="C33" s="61"/>
      <c r="D33" s="61"/>
      <c r="E33" s="61"/>
      <c r="F33" s="62"/>
      <c r="G33" s="63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4"/>
      <c r="AG33" s="64"/>
      <c r="AH33" s="64"/>
      <c r="AI33" s="19"/>
      <c r="AJ33" s="21"/>
      <c r="AK33" s="21"/>
      <c r="AL33" s="21"/>
      <c r="AM33" s="21"/>
    </row>
    <row r="34" spans="1:40" s="59" customFormat="1" ht="19.5" customHeight="1" x14ac:dyDescent="0.4">
      <c r="A34" s="64"/>
      <c r="B34" s="64"/>
      <c r="C34" s="64"/>
      <c r="D34" s="64"/>
      <c r="E34" s="64"/>
      <c r="F34" s="62" t="s">
        <v>107</v>
      </c>
      <c r="G34" s="63" t="s">
        <v>108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4"/>
      <c r="AI34" s="19"/>
      <c r="AJ34" s="21"/>
      <c r="AK34" s="21"/>
      <c r="AL34" s="21"/>
      <c r="AM34" s="21"/>
    </row>
    <row r="35" spans="1:40" s="59" customFormat="1" ht="19.5" customHeight="1" x14ac:dyDescent="0.4">
      <c r="A35" s="64"/>
      <c r="B35" s="64"/>
      <c r="C35" s="64"/>
      <c r="D35" s="64"/>
      <c r="E35" s="64"/>
      <c r="F35" s="62"/>
      <c r="G35" s="65" t="s">
        <v>101</v>
      </c>
      <c r="H35" s="63" t="s">
        <v>97</v>
      </c>
      <c r="I35" s="61"/>
      <c r="J35" s="61"/>
      <c r="K35" s="61"/>
      <c r="L35" s="61"/>
      <c r="M35" s="63" t="s">
        <v>110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1"/>
      <c r="AI35" s="19"/>
      <c r="AJ35" s="21"/>
      <c r="AK35" s="21"/>
      <c r="AL35" s="21"/>
      <c r="AM35" s="21"/>
    </row>
    <row r="36" spans="1:40" s="59" customFormat="1" ht="19.5" customHeight="1" x14ac:dyDescent="0.4">
      <c r="A36" s="64"/>
      <c r="B36" s="64"/>
      <c r="C36" s="64"/>
      <c r="D36" s="64"/>
      <c r="E36" s="64"/>
      <c r="F36" s="62"/>
      <c r="G36" s="65" t="s">
        <v>102</v>
      </c>
      <c r="H36" s="63" t="s">
        <v>95</v>
      </c>
      <c r="I36" s="61"/>
      <c r="J36" s="61"/>
      <c r="K36" s="61"/>
      <c r="L36" s="61"/>
      <c r="M36" s="63" t="s">
        <v>111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4"/>
      <c r="Y36" s="64"/>
      <c r="Z36" s="64"/>
      <c r="AA36" s="64"/>
      <c r="AB36" s="64"/>
      <c r="AC36" s="64"/>
      <c r="AD36" s="64"/>
      <c r="AE36" s="64"/>
      <c r="AF36" s="61"/>
      <c r="AG36" s="64"/>
      <c r="AH36" s="64"/>
      <c r="AI36" s="19"/>
      <c r="AJ36" s="21"/>
      <c r="AK36" s="21"/>
      <c r="AL36" s="21"/>
      <c r="AM36" s="21"/>
    </row>
    <row r="37" spans="1:40" s="59" customFormat="1" ht="19.5" customHeight="1" x14ac:dyDescent="0.4">
      <c r="A37" s="64"/>
      <c r="B37" s="64"/>
      <c r="C37" s="64"/>
      <c r="D37" s="64"/>
      <c r="E37" s="64"/>
      <c r="F37" s="62"/>
      <c r="G37" s="65" t="s">
        <v>103</v>
      </c>
      <c r="H37" s="63" t="s">
        <v>98</v>
      </c>
      <c r="I37" s="61"/>
      <c r="J37" s="61"/>
      <c r="K37" s="61"/>
      <c r="L37" s="61"/>
      <c r="M37" s="63" t="s">
        <v>115</v>
      </c>
      <c r="N37" s="61"/>
      <c r="O37" s="63"/>
      <c r="P37" s="61"/>
      <c r="Q37" s="61"/>
      <c r="R37" s="61"/>
      <c r="S37" s="61"/>
      <c r="T37" s="61"/>
      <c r="U37" s="61"/>
      <c r="V37" s="61"/>
      <c r="W37" s="61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19"/>
      <c r="AJ37" s="21"/>
      <c r="AK37" s="21"/>
      <c r="AL37" s="21"/>
      <c r="AM37" s="21"/>
      <c r="AN37" s="58"/>
    </row>
    <row r="38" spans="1:40" s="59" customFormat="1" ht="19.5" customHeight="1" x14ac:dyDescent="0.4">
      <c r="A38" s="64"/>
      <c r="B38" s="64"/>
      <c r="C38" s="64"/>
      <c r="D38" s="64"/>
      <c r="E38" s="64"/>
      <c r="F38" s="62"/>
      <c r="G38" s="65" t="s">
        <v>104</v>
      </c>
      <c r="H38" s="63" t="s">
        <v>99</v>
      </c>
      <c r="I38" s="64"/>
      <c r="J38" s="64"/>
      <c r="K38" s="64"/>
      <c r="L38" s="64"/>
      <c r="M38" s="64" t="s">
        <v>114</v>
      </c>
      <c r="N38" s="64"/>
      <c r="O38" s="63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19"/>
      <c r="AJ38" s="21"/>
      <c r="AK38" s="21"/>
      <c r="AL38" s="21"/>
      <c r="AM38" s="21"/>
    </row>
    <row r="39" spans="1:40" s="59" customFormat="1" ht="19.5" customHeight="1" x14ac:dyDescent="0.4">
      <c r="A39" s="64"/>
      <c r="B39" s="64"/>
      <c r="C39" s="64"/>
      <c r="D39" s="64"/>
      <c r="E39" s="64"/>
      <c r="F39" s="62"/>
      <c r="G39" s="65" t="s">
        <v>105</v>
      </c>
      <c r="H39" s="63" t="s">
        <v>96</v>
      </c>
      <c r="I39" s="64"/>
      <c r="J39" s="64"/>
      <c r="K39" s="64"/>
      <c r="L39" s="64"/>
      <c r="M39" s="63" t="s">
        <v>112</v>
      </c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19"/>
      <c r="AJ39" s="21"/>
      <c r="AK39" s="21"/>
      <c r="AL39" s="21"/>
      <c r="AM39" s="21"/>
    </row>
    <row r="40" spans="1:40" s="59" customFormat="1" ht="19.5" customHeight="1" x14ac:dyDescent="0.4">
      <c r="A40" s="64"/>
      <c r="B40" s="64"/>
      <c r="C40" s="64"/>
      <c r="D40" s="64"/>
      <c r="E40" s="64"/>
      <c r="F40" s="62"/>
      <c r="G40" s="65"/>
      <c r="H40" s="63"/>
      <c r="I40" s="64"/>
      <c r="J40" s="64"/>
      <c r="K40" s="64"/>
      <c r="L40" s="63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19"/>
      <c r="AJ40" s="21"/>
      <c r="AK40" s="21"/>
      <c r="AL40" s="21"/>
      <c r="AM40" s="21"/>
    </row>
    <row r="41" spans="1:40" s="59" customFormat="1" ht="19.5" customHeight="1" x14ac:dyDescent="0.4">
      <c r="A41" s="64"/>
      <c r="B41" s="64"/>
      <c r="C41" s="64"/>
      <c r="D41" s="64"/>
      <c r="E41" s="64"/>
      <c r="F41" s="62" t="s">
        <v>113</v>
      </c>
      <c r="G41" s="64" t="s">
        <v>116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19"/>
      <c r="AJ41" s="21"/>
      <c r="AK41" s="21"/>
      <c r="AL41" s="21"/>
      <c r="AM41" s="21"/>
    </row>
    <row r="42" spans="1:40" ht="19.5" customHeight="1" x14ac:dyDescent="0.4">
      <c r="A42" s="19"/>
      <c r="B42" s="66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64"/>
    </row>
  </sheetData>
  <sheetProtection password="C7C4" sheet="1" selectLockedCells="1"/>
  <mergeCells count="65">
    <mergeCell ref="A32:E32"/>
    <mergeCell ref="V8:Y8"/>
    <mergeCell ref="Z8:AA8"/>
    <mergeCell ref="AC8:AD8"/>
    <mergeCell ref="A16:A25"/>
    <mergeCell ref="B13:E13"/>
    <mergeCell ref="W13:Y13"/>
    <mergeCell ref="A5:A12"/>
    <mergeCell ref="N12:O12"/>
    <mergeCell ref="B9:E9"/>
    <mergeCell ref="F7:G7"/>
    <mergeCell ref="F6:G6"/>
    <mergeCell ref="F10:G10"/>
    <mergeCell ref="L12:M12"/>
    <mergeCell ref="B8:E8"/>
    <mergeCell ref="B7:E7"/>
    <mergeCell ref="AE8:AG8"/>
    <mergeCell ref="B12:E12"/>
    <mergeCell ref="F12:G12"/>
    <mergeCell ref="Q1:AH3"/>
    <mergeCell ref="AA12:AD12"/>
    <mergeCell ref="B11:E11"/>
    <mergeCell ref="V11:AE11"/>
    <mergeCell ref="Z5:AA5"/>
    <mergeCell ref="Z6:AA6"/>
    <mergeCell ref="Z7:AA7"/>
    <mergeCell ref="AC6:AD6"/>
    <mergeCell ref="AC7:AD7"/>
    <mergeCell ref="V5:Y5"/>
    <mergeCell ref="V6:Y6"/>
    <mergeCell ref="B6:E6"/>
    <mergeCell ref="L1:N2"/>
    <mergeCell ref="F8:G8"/>
    <mergeCell ref="A1:I2"/>
    <mergeCell ref="J1:K2"/>
    <mergeCell ref="I5:I6"/>
    <mergeCell ref="J5:J6"/>
    <mergeCell ref="B5:G5"/>
    <mergeCell ref="A3:N3"/>
    <mergeCell ref="F13:G13"/>
    <mergeCell ref="F11:G11"/>
    <mergeCell ref="AE10:AG10"/>
    <mergeCell ref="AC5:AD5"/>
    <mergeCell ref="Q12:V13"/>
    <mergeCell ref="AE13:AG13"/>
    <mergeCell ref="AA13:AC13"/>
    <mergeCell ref="AE12:AH12"/>
    <mergeCell ref="AF11:AG11"/>
    <mergeCell ref="Z9:AA9"/>
    <mergeCell ref="V10:AD10"/>
    <mergeCell ref="AE7:AG7"/>
    <mergeCell ref="AE9:AG9"/>
    <mergeCell ref="Q10:U10"/>
    <mergeCell ref="V7:Y7"/>
    <mergeCell ref="Q9:U9"/>
    <mergeCell ref="B10:E10"/>
    <mergeCell ref="F9:G9"/>
    <mergeCell ref="W12:Z12"/>
    <mergeCell ref="AC9:AD9"/>
    <mergeCell ref="V9:Y9"/>
    <mergeCell ref="R4:W4"/>
    <mergeCell ref="X4:AD4"/>
    <mergeCell ref="AE4:AG4"/>
    <mergeCell ref="AE5:AG5"/>
    <mergeCell ref="AE6:AG6"/>
  </mergeCells>
  <phoneticPr fontId="1"/>
  <conditionalFormatting sqref="Q26:AH27 Q28:AG29 C26:P29">
    <cfRule type="cellIs" dxfId="7" priority="13" operator="equal">
      <formula>0</formula>
    </cfRule>
  </conditionalFormatting>
  <conditionalFormatting sqref="Q12 W12:AE13 AH13">
    <cfRule type="expression" dxfId="6" priority="8">
      <formula>$AE$13&lt;&gt;0</formula>
    </cfRule>
  </conditionalFormatting>
  <conditionalFormatting sqref="AH28:AH29">
    <cfRule type="cellIs" dxfId="5" priority="4" operator="equal">
      <formula>0</formula>
    </cfRule>
  </conditionalFormatting>
  <conditionalFormatting sqref="F10:G10">
    <cfRule type="cellIs" dxfId="4" priority="3" operator="greaterThan">
      <formula>0.1</formula>
    </cfRule>
  </conditionalFormatting>
  <conditionalFormatting sqref="F11:G12">
    <cfRule type="cellIs" dxfId="3" priority="2" operator="greaterThan">
      <formula>0.1</formula>
    </cfRule>
  </conditionalFormatting>
  <conditionalFormatting sqref="F7:G7">
    <cfRule type="cellIs" dxfId="2" priority="1" operator="greaterThan">
      <formula>$I$15</formula>
    </cfRule>
  </conditionalFormatting>
  <conditionalFormatting sqref="B16:AG25">
    <cfRule type="expression" dxfId="1" priority="20">
      <formula>AND($W$13=0,$AA$13=0)</formula>
    </cfRule>
    <cfRule type="expression" dxfId="0" priority="21">
      <formula>$AE$13=0</formula>
    </cfRule>
  </conditionalFormatting>
  <dataValidations count="8">
    <dataValidation type="list" allowBlank="1" showInputMessage="1" showErrorMessage="1" prompt="介護度を選択" sqref="F6:G6">
      <formula1>$I$7:$I$13</formula1>
    </dataValidation>
    <dataValidation allowBlank="1" showInputMessage="1" showErrorMessage="1" prompt="単位数単価_x000a__x000a_入力例_x000a_ 【10.00】等_x000a_" sqref="F13:G13"/>
    <dataValidation allowBlank="1" showInputMessage="1" showErrorMessage="1" prompt="サービスコードの_x000a_加算率を確認_x000a__x000a_入力例_x000a_ 【0.083】等_x000a_" sqref="F10:G10"/>
    <dataValidation allowBlank="1" showInputMessage="1" showErrorMessage="1" prompt="単位数を確認_x000a__x000a_入力例 _x000a_ 【18】 等_x000a__x000a_" sqref="F9:G9"/>
    <dataValidation allowBlank="1" showInputMessage="1" showErrorMessage="1" prompt="サービスコードの_x000a_加算率を確認_x000a__x000a_入力例_x000a_ 【0.023】等_x000a__x000a__x000a_" sqref="F11:G12"/>
    <dataValidation allowBlank="1" showInputMessage="1" showErrorMessage="1" prompt="給付管理した_x000a_単位数" sqref="F7:G7"/>
    <dataValidation allowBlank="1" showInputMessage="1" showErrorMessage="1" prompt="実利用した_x000a_単位数" sqref="F8:G8"/>
    <dataValidation type="whole" allowBlank="1" showInputMessage="1" showErrorMessage="1" sqref="C16:AG25">
      <formula1>1</formula1>
      <formula2>3</formula2>
    </dataValidation>
  </dataValidations>
  <pageMargins left="0.70866141732283472" right="0.51181102362204722" top="0.74803149606299213" bottom="0.55118110236220474" header="0.31496062992125984" footer="0.31496062992125984"/>
  <pageSetup paperSize="9" scale="61" orientation="landscape" r:id="rId1"/>
  <headerFooter>
    <oddFooter>&amp;R&amp;"-,太字"&amp;18検算実施日：&amp;D　　　検算実施者：＿_＿＿＿　　    &amp;"-,標準"　&amp;11　　　</oddFooter>
  </headerFooter>
  <ignoredErrors>
    <ignoredError sqref="F32 F34:F3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50" zoomScaleNormal="50" workbookViewId="0"/>
  </sheetViews>
  <sheetFormatPr defaultRowHeight="18.75" x14ac:dyDescent="0.4"/>
  <sheetData/>
  <sheetProtection password="C7C4" sheet="1" objects="1" scenarios="1"/>
  <phoneticPr fontId="1"/>
  <pageMargins left="0.59055118110236227" right="0.11811023622047245" top="0.55118110236220474" bottom="0.15748031496062992" header="0.31496062992125984" footer="0.31496062992125984"/>
  <pageSetup paperSize="9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予備計算</vt:lpstr>
      <vt:lpstr>検算シート ”Light”</vt:lpstr>
      <vt:lpstr>マニュアル</vt:lpstr>
      <vt:lpstr>'検算シート ”Light”'!Print_Area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2022-10-20T23:29:10Z</cp:lastPrinted>
  <dcterms:created xsi:type="dcterms:W3CDTF">2021-02-09T22:38:22Z</dcterms:created>
  <dcterms:modified xsi:type="dcterms:W3CDTF">2022-10-20T23:29:27Z</dcterms:modified>
</cp:coreProperties>
</file>