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0長寿社会課\04福祉施設担当\0000指定\HP掲載様式\202310\勤務表\"/>
    </mc:Choice>
  </mc:AlternateContent>
  <bookViews>
    <workbookView xWindow="765" yWindow="765" windowWidth="17010" windowHeight="11235" tabRatio="665" activeTab="2"/>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8" i="10" l="1"/>
  <c r="AU14" i="1"/>
  <c r="AU8" i="1"/>
  <c r="AU8" i="9"/>
  <c r="R49" i="1" l="1"/>
  <c r="R44" i="1"/>
  <c r="AB44" i="1" s="1"/>
  <c r="W49" i="1" s="1"/>
  <c r="C44" i="1"/>
  <c r="L40" i="1"/>
  <c r="J38" i="1"/>
  <c r="H38" i="1"/>
  <c r="F38" i="1"/>
  <c r="L37" i="1"/>
  <c r="L36" i="1"/>
  <c r="L35" i="1"/>
  <c r="L38" i="1" s="1"/>
  <c r="F34" i="1"/>
  <c r="H34" i="1"/>
  <c r="J34" i="1"/>
  <c r="T35" i="1"/>
  <c r="V35" i="1"/>
  <c r="T36" i="1"/>
  <c r="V36" i="1"/>
  <c r="T37" i="1"/>
  <c r="V37" i="1"/>
  <c r="T38" i="1"/>
  <c r="V38" i="1"/>
  <c r="Y39" i="1"/>
  <c r="AA39" i="1"/>
  <c r="AE39" i="1"/>
  <c r="R43" i="1"/>
  <c r="W43" i="1"/>
  <c r="W44" i="1"/>
  <c r="R131" i="9"/>
  <c r="R126" i="9"/>
  <c r="V39" i="1" l="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AA121" i="9"/>
  <c r="AB126" i="9" s="1"/>
  <c r="W131" i="9" s="1"/>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AB131"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<sst xmlns="http://schemas.openxmlformats.org/spreadsheetml/2006/main" count="468" uniqueCount="182">
  <si>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</si>
  <si>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</si>
  <si>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</si>
  <si>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</si>
  <si>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</si>
  <si>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</si>
  <si>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</si>
  <si>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</si>
  <si>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</si>
  <si>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</si>
  <si>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</si>
  <si>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</si>
  <si>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</si>
  <si>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</si>
  <si>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</si>
  <si>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</si>
  <si>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</si>
  <si>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</si>
  <si>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</si>
  <si>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</si>
  <si>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</si>
  <si>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</si>
  <si>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</si>
  <si>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</si>
  <si>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</si>
  <si>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</si>
  <si>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</si>
  <si>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</si>
  <si>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</si>
  <si>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</si>
  <si>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</si>
  <si>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</si>
  <si>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</si>
  <si>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</si>
  <si>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</si>
  <si>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</si>
  <si>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</si>
  <si>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</si>
  <si>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</si>
  <si>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</si>
  <si>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</si>
  <si>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</si>
  <si>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</si>
  <si>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</si>
  <si>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</si>
  <si>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</si>
  <si>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</si>
  <si>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</si>
  <si>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</si>
  <si>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</si>
  <si>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</si>
  <si>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</si>
  <si>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</si>
  <si>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</si>
  <si>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</si>
  <si>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</si>
  <si>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</si>
  <si>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</si>
  <si>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</si>
  <si>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</si>
  <si>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</si>
  <si>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</si>
  <si>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</si>
  <si>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</si>
  <si>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</si>
  <si>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</si>
  <si>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</si>
  <si>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</si>
  <si>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</si>
  <si>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</si>
  <si>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</si>
  <si>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</si>
  <si>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</si>
  <si>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</si>
  <si>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</si>
  <si>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</si>
  <si>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</si>
  <si>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</si>
  <si>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</si>
  <si>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</si>
  <si>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</si>
  <si>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</si>
  <si>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</si>
  <si>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</si>
  <si>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</si>
  <si>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</si>
  <si>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</si>
  <si>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</si>
  <si>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</si>
  <si>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</si>
  <si>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</si>
  <si>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</si>
  <si>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</si>
  <si>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</si>
  <si>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</si>
  <si>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</si>
  <si>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</si>
  <si>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</si>
  <si>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</si>
  <si>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</si>
  <si>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</si>
  <si>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</si>
  <si>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</si>
  <si>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</si>
  <si>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</si>
  <si>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</si>
  <si>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</si>
  <si>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</si>
  <si>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</si>
  <si>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</si>
  <si>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</si>
  <si>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</si>
  <si>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</si>
  <si>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</si>
  <si>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</si>
  <si>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</si>
  <si>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</si>
  <si>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</si>
  <si>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</si>
  <si>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</si>
  <si>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</si>
  <si>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</si>
  <si>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</si>
  <si>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</si>
  <si>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</si>
  <si>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</si>
  <si>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</si>
  <si>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</si>
  <si>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</si>
  <si>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</si>
  <si>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</si>
  <si>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</si>
  <si>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</si>
  <si>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</si>
  <si>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</si>
  <si>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</si>
  <si>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</si>
  <si>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</si>
  <si>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</si>
  <si>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</si>
  <si>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</si>
  <si>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</si>
  <si>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</si>
  <si>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</si>
  <si>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</si>
  <si>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</si>
  <si>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</si>
  <si>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</si>
  <si>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</si>
  <si>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</si>
  <si>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</si>
  <si>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</si>
  <si>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</si>
  <si>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</si>
  <si>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</si>
  <si>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</si>
  <si>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</si>
  <si>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</si>
  <si>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</si>
  <si>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</si>
  <si>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</si>
  <si>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</si>
  <si>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</si>
  <si>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</si>
  <si>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</si>
  <si>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</si>
  <si>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</si>
  <si>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</si>
  <si>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</si>
  <si>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</si>
  <si>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</si>
  <si>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</si>
  <si>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</si>
  <si>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</si>
  <si>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</si>
  <si>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</si>
  <si>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看護師（介護職員初任者研修修了証明）</t>
    <rPh sb="4" eb="8">
      <t>カイゴショクイン</t>
    </rPh>
    <rPh sb="8" eb="11">
      <t>ショニンシャ</t>
    </rPh>
    <rPh sb="11" eb="13">
      <t>ケンシュウ</t>
    </rPh>
    <rPh sb="13" eb="15">
      <t>シュウリョウ</t>
    </rPh>
    <rPh sb="15" eb="17">
      <t>ショウメイ</t>
    </rPh>
    <phoneticPr fontId="1"/>
  </si>
  <si>
    <t>准看護師（介護職員初任者研修修了証明）</t>
    <rPh sb="14" eb="18">
      <t>シュウリョウショウメイ</t>
    </rPh>
    <phoneticPr fontId="1"/>
  </si>
  <si>
    <t>看護師（介護職員初任者研修修了証明）</t>
    <rPh sb="0" eb="3">
      <t>カンゴシ</t>
    </rPh>
    <rPh sb="13" eb="17">
      <t>シュウリョウショウメイ</t>
    </rPh>
    <phoneticPr fontId="1"/>
  </si>
  <si>
    <t>准看護師（介護職員初任者研修修了証明）</t>
    <rPh sb="0" eb="4">
      <t>ジュンカンゴシ</t>
    </rPh>
    <rPh sb="14" eb="18">
      <t>シュウリョウショウメイ</t>
    </rPh>
    <phoneticPr fontId="1"/>
  </si>
  <si>
    <t>訪問型サービス</t>
    <rPh sb="0" eb="3">
      <t>ホウモンガタ</t>
    </rPh>
    <phoneticPr fontId="1"/>
  </si>
  <si>
    <t>訪問介護・訪問型サービス</t>
    <rPh sb="0" eb="4">
      <t>ホウモンカイゴ</t>
    </rPh>
    <rPh sb="5" eb="8">
      <t>ホウモンガタ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</si>
</sst>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topLeftCell="A7" zoomScale="75" zoomScaleNormal="55" zoomScaleSheetLayoutView="75" workbookViewId="0">
      <selection activeCell="AM1" sqref="AM1:BA1"/>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175</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95</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3</v>
      </c>
      <c r="V2" s="297"/>
      <c r="W2" s="40" t="s">
        <v>17</v>
      </c>
      <c r="X2" s="298">
        <f>IF(U2=0,"",YEAR(DATE(2018+U2,1,1)))</f>
        <v>2021</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105</v>
      </c>
      <c r="AZ3" s="299" t="s">
        <v>154</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145</v>
      </c>
      <c r="AZ4" s="299" t="s">
        <v>146</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76</v>
      </c>
      <c r="AK5" s="61"/>
      <c r="AL5" s="61"/>
      <c r="AM5" s="61"/>
      <c r="AN5" s="61"/>
      <c r="AO5" s="61"/>
      <c r="AP5" s="61"/>
      <c r="AQ5" s="61"/>
      <c r="AR5" s="50"/>
      <c r="AS5" s="50"/>
      <c r="AT5" s="62"/>
      <c r="AU5" s="61"/>
      <c r="AV5" s="290">
        <v>40</v>
      </c>
      <c r="AW5" s="291"/>
      <c r="AX5" s="62" t="s">
        <v>24</v>
      </c>
      <c r="AY5" s="61"/>
      <c r="AZ5" s="292">
        <v>160</v>
      </c>
      <c r="BA5" s="293"/>
      <c r="BB5" s="62" t="s">
        <v>126</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83</v>
      </c>
      <c r="D8" s="277"/>
      <c r="E8" s="282" t="s">
        <v>84</v>
      </c>
      <c r="F8" s="277"/>
      <c r="G8" s="282" t="s">
        <v>85</v>
      </c>
      <c r="H8" s="276"/>
      <c r="I8" s="276"/>
      <c r="J8" s="276"/>
      <c r="K8" s="277"/>
      <c r="L8" s="282" t="s">
        <v>86</v>
      </c>
      <c r="M8" s="276"/>
      <c r="N8" s="276"/>
      <c r="O8" s="285"/>
      <c r="P8" s="288" t="s">
        <v>164</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87</v>
      </c>
      <c r="AX8" s="261"/>
      <c r="AY8" s="268" t="s">
        <v>163</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96</v>
      </c>
      <c r="F13" s="249"/>
      <c r="G13" s="250" t="s">
        <v>97</v>
      </c>
      <c r="H13" s="251"/>
      <c r="I13" s="251"/>
      <c r="J13" s="251"/>
      <c r="K13" s="252"/>
      <c r="L13" s="253" t="s">
        <v>98</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96</v>
      </c>
      <c r="F14" s="232"/>
      <c r="G14" s="233" t="s">
        <v>3</v>
      </c>
      <c r="H14" s="234"/>
      <c r="I14" s="234"/>
      <c r="J14" s="234"/>
      <c r="K14" s="235"/>
      <c r="L14" s="236" t="s">
        <v>155</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96</v>
      </c>
      <c r="F15" s="232"/>
      <c r="G15" s="233" t="s">
        <v>116</v>
      </c>
      <c r="H15" s="234"/>
      <c r="I15" s="234"/>
      <c r="J15" s="234"/>
      <c r="K15" s="235"/>
      <c r="L15" s="236" t="s">
        <v>117</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99</v>
      </c>
      <c r="F16" s="232"/>
      <c r="G16" s="233" t="s">
        <v>112</v>
      </c>
      <c r="H16" s="234"/>
      <c r="I16" s="234"/>
      <c r="J16" s="234"/>
      <c r="K16" s="235"/>
      <c r="L16" s="236" t="s">
        <v>119</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99</v>
      </c>
      <c r="F17" s="232"/>
      <c r="G17" s="233" t="s">
        <v>112</v>
      </c>
      <c r="H17" s="234"/>
      <c r="I17" s="234"/>
      <c r="J17" s="234"/>
      <c r="K17" s="235"/>
      <c r="L17" s="236" t="s">
        <v>118</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99</v>
      </c>
      <c r="F18" s="232"/>
      <c r="G18" s="233" t="s">
        <v>112</v>
      </c>
      <c r="H18" s="234"/>
      <c r="I18" s="234"/>
      <c r="J18" s="234"/>
      <c r="K18" s="235"/>
      <c r="L18" s="236" t="s">
        <v>157</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99</v>
      </c>
      <c r="F19" s="232"/>
      <c r="G19" s="233" t="s">
        <v>112</v>
      </c>
      <c r="H19" s="234"/>
      <c r="I19" s="234"/>
      <c r="J19" s="234"/>
      <c r="K19" s="235"/>
      <c r="L19" s="236" t="s">
        <v>130</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99</v>
      </c>
      <c r="F20" s="232"/>
      <c r="G20" s="233" t="s">
        <v>112</v>
      </c>
      <c r="H20" s="234"/>
      <c r="I20" s="234"/>
      <c r="J20" s="234"/>
      <c r="K20" s="235"/>
      <c r="L20" s="236" t="s">
        <v>131</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99</v>
      </c>
      <c r="F21" s="232"/>
      <c r="G21" s="233" t="s">
        <v>112</v>
      </c>
      <c r="H21" s="234"/>
      <c r="I21" s="234"/>
      <c r="J21" s="234"/>
      <c r="K21" s="235"/>
      <c r="L21" s="236" t="s">
        <v>156</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170</v>
      </c>
      <c r="D32" s="77"/>
      <c r="E32" s="78"/>
      <c r="F32" s="74"/>
      <c r="G32" s="74"/>
      <c r="H32" s="74"/>
      <c r="I32" s="74"/>
      <c r="J32" s="74"/>
      <c r="K32" s="74"/>
      <c r="L32" s="74"/>
      <c r="M32" s="74"/>
      <c r="N32" s="74"/>
      <c r="O32" s="74"/>
      <c r="P32" s="74"/>
      <c r="Q32" s="100" t="s">
        <v>152</v>
      </c>
      <c r="R32" s="100"/>
      <c r="S32" s="100"/>
      <c r="T32" s="100"/>
      <c r="U32" s="100"/>
      <c r="V32" s="100"/>
      <c r="W32" s="100"/>
      <c r="X32" s="100"/>
      <c r="Y32" s="100"/>
      <c r="Z32" s="100"/>
      <c r="AA32" s="102"/>
      <c r="AB32" s="100"/>
      <c r="AC32" s="100"/>
      <c r="AD32" s="100"/>
      <c r="AE32" s="100"/>
      <c r="AF32" s="100"/>
      <c r="AG32" s="100"/>
      <c r="AH32" s="100"/>
      <c r="AI32" s="100" t="s">
        <v>101</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52</v>
      </c>
      <c r="S33" s="204"/>
      <c r="T33" s="204" t="s">
        <v>53</v>
      </c>
      <c r="U33" s="204"/>
      <c r="V33" s="204"/>
      <c r="W33" s="204"/>
      <c r="X33" s="100"/>
      <c r="Y33" s="205" t="s">
        <v>56</v>
      </c>
      <c r="Z33" s="205"/>
      <c r="AA33" s="205"/>
      <c r="AB33" s="205"/>
      <c r="AC33" s="68"/>
      <c r="AD33" s="68"/>
      <c r="AE33" s="98" t="s">
        <v>65</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54</v>
      </c>
      <c r="U34" s="161"/>
      <c r="V34" s="161" t="s">
        <v>55</v>
      </c>
      <c r="W34" s="161"/>
      <c r="X34" s="100"/>
      <c r="Y34" s="161" t="s">
        <v>54</v>
      </c>
      <c r="Z34" s="161"/>
      <c r="AA34" s="161" t="s">
        <v>55</v>
      </c>
      <c r="AB34" s="161"/>
      <c r="AC34" s="68"/>
      <c r="AD34" s="68"/>
      <c r="AE34" s="98" t="s">
        <v>61</v>
      </c>
      <c r="AF34" s="98"/>
      <c r="AG34" s="100"/>
      <c r="AH34" s="100"/>
      <c r="AI34" s="162" t="s">
        <v>4</v>
      </c>
      <c r="AJ34" s="164"/>
      <c r="AK34" s="162" t="s">
        <v>69</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121</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70</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122</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71</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100</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63</v>
      </c>
      <c r="S41" s="100"/>
      <c r="T41" s="100"/>
      <c r="U41" s="100"/>
      <c r="V41" s="100"/>
      <c r="W41" s="100"/>
      <c r="X41" s="112" t="s">
        <v>134</v>
      </c>
      <c r="Y41" s="171" t="s">
        <v>135</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132</v>
      </c>
      <c r="M42" s="102"/>
      <c r="N42" s="102"/>
      <c r="O42" s="103"/>
      <c r="P42" s="74"/>
      <c r="Q42" s="100"/>
      <c r="R42" s="100" t="s">
        <v>57</v>
      </c>
      <c r="S42" s="100"/>
      <c r="T42" s="100"/>
      <c r="U42" s="100"/>
      <c r="V42" s="100"/>
      <c r="W42" s="100" t="s">
        <v>58</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66</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59</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103</v>
      </c>
      <c r="M45" s="100"/>
      <c r="N45" s="100"/>
      <c r="O45" s="100"/>
      <c r="P45" s="74"/>
      <c r="Q45" s="100"/>
      <c r="R45" s="100"/>
      <c r="S45" s="100"/>
      <c r="T45" s="100"/>
      <c r="U45" s="100"/>
      <c r="V45" s="100"/>
      <c r="W45" s="100"/>
      <c r="X45" s="100"/>
      <c r="Y45" s="100"/>
      <c r="Z45" s="100"/>
      <c r="AA45" s="102"/>
      <c r="AB45" s="100" t="s">
        <v>102</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143</v>
      </c>
      <c r="D46" s="100"/>
      <c r="E46" s="100"/>
      <c r="F46" s="100"/>
      <c r="G46" s="100"/>
      <c r="H46" s="100"/>
      <c r="I46" s="100"/>
      <c r="J46" s="100"/>
      <c r="K46" s="100"/>
      <c r="L46" s="100"/>
      <c r="M46" s="100"/>
      <c r="N46" s="100"/>
      <c r="O46" s="100"/>
      <c r="P46" s="74"/>
      <c r="Q46" s="100"/>
      <c r="R46" s="100" t="s">
        <v>62</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144</v>
      </c>
      <c r="E47" s="100"/>
      <c r="F47" s="100"/>
      <c r="G47" s="100"/>
      <c r="H47" s="100"/>
      <c r="I47" s="100"/>
      <c r="J47" s="100"/>
      <c r="K47" s="100"/>
      <c r="L47" s="100"/>
      <c r="M47" s="100"/>
      <c r="N47" s="100"/>
      <c r="O47" s="100"/>
      <c r="P47" s="74"/>
      <c r="Q47" s="100"/>
      <c r="R47" s="100" t="s">
        <v>65</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60</v>
      </c>
      <c r="S48" s="68"/>
      <c r="T48" s="68"/>
      <c r="U48" s="68"/>
      <c r="V48" s="68"/>
      <c r="W48" s="100" t="s">
        <v>64</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120</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F4" sqref="F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175</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95</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3</v>
      </c>
      <c r="V2" s="297"/>
      <c r="W2" s="40" t="s">
        <v>17</v>
      </c>
      <c r="X2" s="298">
        <f>IF(U2=0,"",YEAR(DATE(2018+U2,1,1)))</f>
        <v>2021</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105</v>
      </c>
      <c r="AZ3" s="299" t="s">
        <v>154</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145</v>
      </c>
      <c r="AZ4" s="299" t="s">
        <v>146</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76</v>
      </c>
      <c r="AK5" s="61"/>
      <c r="AL5" s="61"/>
      <c r="AM5" s="61"/>
      <c r="AN5" s="61"/>
      <c r="AO5" s="61"/>
      <c r="AP5" s="61"/>
      <c r="AQ5" s="61"/>
      <c r="AR5" s="50"/>
      <c r="AS5" s="50"/>
      <c r="AT5" s="62"/>
      <c r="AU5" s="61"/>
      <c r="AV5" s="290">
        <v>40</v>
      </c>
      <c r="AW5" s="291"/>
      <c r="AX5" s="62" t="s">
        <v>24</v>
      </c>
      <c r="AY5" s="61"/>
      <c r="AZ5" s="290">
        <v>160</v>
      </c>
      <c r="BA5" s="291"/>
      <c r="BB5" s="62" t="s">
        <v>126</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83</v>
      </c>
      <c r="D8" s="277"/>
      <c r="E8" s="282" t="s">
        <v>84</v>
      </c>
      <c r="F8" s="277"/>
      <c r="G8" s="282" t="s">
        <v>85</v>
      </c>
      <c r="H8" s="276"/>
      <c r="I8" s="276"/>
      <c r="J8" s="276"/>
      <c r="K8" s="277"/>
      <c r="L8" s="282" t="s">
        <v>86</v>
      </c>
      <c r="M8" s="276"/>
      <c r="N8" s="276"/>
      <c r="O8" s="285"/>
      <c r="P8" s="288" t="s">
        <v>165</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87</v>
      </c>
      <c r="AX8" s="261"/>
      <c r="AY8" s="268" t="s">
        <v>163</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木</v>
      </c>
      <c r="Q12" s="94" t="str">
        <f t="shared" ref="Q12:AQ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si="0"/>
        <v>木</v>
      </c>
      <c r="X12" s="94" t="str">
        <f t="shared" si="0"/>
        <v>金</v>
      </c>
      <c r="Y12" s="94" t="str">
        <f t="shared" si="0"/>
        <v>土</v>
      </c>
      <c r="Z12" s="94" t="str">
        <f t="shared" si="0"/>
        <v>日</v>
      </c>
      <c r="AA12" s="94" t="str">
        <f t="shared" si="0"/>
        <v>月</v>
      </c>
      <c r="AB12" s="94" t="str">
        <f t="shared" si="0"/>
        <v>火</v>
      </c>
      <c r="AC12" s="95" t="str">
        <f t="shared" si="0"/>
        <v>水</v>
      </c>
      <c r="AD12" s="93" t="str">
        <f t="shared" si="0"/>
        <v>木</v>
      </c>
      <c r="AE12" s="94" t="str">
        <f t="shared" si="0"/>
        <v>金</v>
      </c>
      <c r="AF12" s="94" t="str">
        <f t="shared" si="0"/>
        <v>土</v>
      </c>
      <c r="AG12" s="94" t="str">
        <f t="shared" si="0"/>
        <v>日</v>
      </c>
      <c r="AH12" s="94" t="str">
        <f t="shared" si="0"/>
        <v>月</v>
      </c>
      <c r="AI12" s="94" t="str">
        <f t="shared" si="0"/>
        <v>火</v>
      </c>
      <c r="AJ12" s="95" t="str">
        <f t="shared" si="0"/>
        <v>水</v>
      </c>
      <c r="AK12" s="93" t="str">
        <f t="shared" si="0"/>
        <v>木</v>
      </c>
      <c r="AL12" s="94" t="str">
        <f t="shared" si="0"/>
        <v>金</v>
      </c>
      <c r="AM12" s="94" t="str">
        <f t="shared" si="0"/>
        <v>土</v>
      </c>
      <c r="AN12" s="94" t="str">
        <f t="shared" si="0"/>
        <v>日</v>
      </c>
      <c r="AO12" s="94" t="str">
        <f t="shared" si="0"/>
        <v>月</v>
      </c>
      <c r="AP12" s="94" t="str">
        <f t="shared" si="0"/>
        <v>火</v>
      </c>
      <c r="AQ12" s="95" t="str">
        <f t="shared" si="0"/>
        <v>水</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170</v>
      </c>
      <c r="D114" s="99"/>
      <c r="E114" s="99"/>
      <c r="F114" s="100"/>
      <c r="G114" s="100"/>
      <c r="H114" s="100"/>
      <c r="I114" s="100"/>
      <c r="J114" s="100"/>
      <c r="K114" s="100"/>
      <c r="L114" s="100"/>
      <c r="M114" s="100"/>
      <c r="N114" s="100"/>
      <c r="O114" s="100"/>
      <c r="P114" s="100"/>
      <c r="Q114" s="100" t="s">
        <v>152</v>
      </c>
      <c r="R114" s="100"/>
      <c r="S114" s="100"/>
      <c r="T114" s="100"/>
      <c r="U114" s="100"/>
      <c r="V114" s="100"/>
      <c r="W114" s="100"/>
      <c r="X114" s="100"/>
      <c r="Y114" s="100"/>
      <c r="Z114" s="100"/>
      <c r="AA114" s="102"/>
      <c r="AB114" s="100"/>
      <c r="AC114" s="100"/>
      <c r="AD114" s="100"/>
      <c r="AE114" s="100"/>
      <c r="AF114" s="100"/>
      <c r="AG114" s="100"/>
      <c r="AH114" s="100"/>
      <c r="AI114" s="100" t="s">
        <v>101</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52</v>
      </c>
      <c r="S115" s="204"/>
      <c r="T115" s="204" t="s">
        <v>53</v>
      </c>
      <c r="U115" s="204"/>
      <c r="V115" s="204"/>
      <c r="W115" s="204"/>
      <c r="X115" s="100"/>
      <c r="Y115" s="205" t="s">
        <v>56</v>
      </c>
      <c r="Z115" s="205"/>
      <c r="AA115" s="205"/>
      <c r="AB115" s="205"/>
      <c r="AC115" s="68"/>
      <c r="AD115" s="68"/>
      <c r="AE115" s="98" t="s">
        <v>65</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54</v>
      </c>
      <c r="U116" s="161"/>
      <c r="V116" s="161" t="s">
        <v>55</v>
      </c>
      <c r="W116" s="161"/>
      <c r="X116" s="100"/>
      <c r="Y116" s="161" t="s">
        <v>54</v>
      </c>
      <c r="Z116" s="161"/>
      <c r="AA116" s="161" t="s">
        <v>55</v>
      </c>
      <c r="AB116" s="161"/>
      <c r="AC116" s="68"/>
      <c r="AD116" s="68"/>
      <c r="AE116" s="98" t="s">
        <v>61</v>
      </c>
      <c r="AF116" s="98"/>
      <c r="AG116" s="100"/>
      <c r="AH116" s="100"/>
      <c r="AI116" s="162" t="s">
        <v>4</v>
      </c>
      <c r="AJ116" s="164"/>
      <c r="AK116" s="162" t="s">
        <v>69</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121</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70</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122</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71</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100</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63</v>
      </c>
      <c r="S123" s="100"/>
      <c r="T123" s="100"/>
      <c r="U123" s="100"/>
      <c r="V123" s="100"/>
      <c r="W123" s="100"/>
      <c r="X123" s="112" t="s">
        <v>134</v>
      </c>
      <c r="Y123" s="171" t="s">
        <v>135</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132</v>
      </c>
      <c r="M124" s="102"/>
      <c r="N124" s="102"/>
      <c r="O124" s="103"/>
      <c r="P124" s="100"/>
      <c r="Q124" s="100"/>
      <c r="R124" s="100" t="s">
        <v>57</v>
      </c>
      <c r="S124" s="100"/>
      <c r="T124" s="100"/>
      <c r="U124" s="100"/>
      <c r="V124" s="100"/>
      <c r="W124" s="100" t="s">
        <v>58</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66</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59</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103</v>
      </c>
      <c r="M127" s="100"/>
      <c r="N127" s="100"/>
      <c r="O127" s="100"/>
      <c r="P127" s="100"/>
      <c r="Q127" s="100"/>
      <c r="R127" s="100"/>
      <c r="S127" s="100"/>
      <c r="T127" s="100"/>
      <c r="U127" s="100"/>
      <c r="V127" s="100"/>
      <c r="W127" s="100"/>
      <c r="X127" s="100"/>
      <c r="Y127" s="100"/>
      <c r="Z127" s="100"/>
      <c r="AA127" s="102"/>
      <c r="AB127" s="100" t="s">
        <v>102</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143</v>
      </c>
      <c r="D128" s="100"/>
      <c r="E128" s="100"/>
      <c r="F128" s="100"/>
      <c r="G128" s="100"/>
      <c r="H128" s="100"/>
      <c r="I128" s="100"/>
      <c r="J128" s="100"/>
      <c r="K128" s="100"/>
      <c r="L128" s="100"/>
      <c r="M128" s="100"/>
      <c r="N128" s="100"/>
      <c r="O128" s="100"/>
      <c r="P128" s="100"/>
      <c r="Q128" s="100"/>
      <c r="R128" s="100" t="s">
        <v>62</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144</v>
      </c>
      <c r="E129" s="100"/>
      <c r="F129" s="100"/>
      <c r="G129" s="100"/>
      <c r="H129" s="100"/>
      <c r="I129" s="100"/>
      <c r="J129" s="100"/>
      <c r="K129" s="100"/>
      <c r="L129" s="100"/>
      <c r="M129" s="100"/>
      <c r="N129" s="100"/>
      <c r="O129" s="100"/>
      <c r="P129" s="100"/>
      <c r="Q129" s="100"/>
      <c r="R129" s="100" t="s">
        <v>65</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60</v>
      </c>
      <c r="S130" s="68"/>
      <c r="T130" s="68"/>
      <c r="U130" s="68"/>
      <c r="V130" s="68"/>
      <c r="W130" s="100" t="s">
        <v>64</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120</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tabSelected="1" view="pageBreakPreview" zoomScale="75" zoomScaleNormal="55" zoomScaleSheetLayoutView="75" workbookViewId="0">
      <selection activeCell="C13" sqref="C13:D1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175</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110</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3</v>
      </c>
      <c r="V2" s="297"/>
      <c r="W2" s="40" t="s">
        <v>17</v>
      </c>
      <c r="X2" s="298">
        <f>IF(U2=0,"",YEAR(DATE(2018+U2,1,1)))</f>
        <v>2021</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105</v>
      </c>
      <c r="AZ3" s="299" t="s">
        <v>154</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145</v>
      </c>
      <c r="AZ4" s="299" t="s">
        <v>146</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76</v>
      </c>
      <c r="AK5" s="61"/>
      <c r="AL5" s="61"/>
      <c r="AM5" s="61"/>
      <c r="AN5" s="61"/>
      <c r="AO5" s="61"/>
      <c r="AP5" s="61"/>
      <c r="AQ5" s="61"/>
      <c r="AR5" s="50"/>
      <c r="AS5" s="50"/>
      <c r="AT5" s="62"/>
      <c r="AU5" s="61"/>
      <c r="AV5" s="290">
        <v>40</v>
      </c>
      <c r="AW5" s="291"/>
      <c r="AX5" s="62" t="s">
        <v>24</v>
      </c>
      <c r="AY5" s="61"/>
      <c r="AZ5" s="290">
        <v>160</v>
      </c>
      <c r="BA5" s="291"/>
      <c r="BB5" s="62" t="s">
        <v>126</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83</v>
      </c>
      <c r="D8" s="277"/>
      <c r="E8" s="282" t="s">
        <v>84</v>
      </c>
      <c r="F8" s="277"/>
      <c r="G8" s="282" t="s">
        <v>85</v>
      </c>
      <c r="H8" s="276"/>
      <c r="I8" s="276"/>
      <c r="J8" s="276"/>
      <c r="K8" s="277"/>
      <c r="L8" s="282" t="s">
        <v>86</v>
      </c>
      <c r="M8" s="276"/>
      <c r="N8" s="276"/>
      <c r="O8" s="285"/>
      <c r="P8" s="288" t="s">
        <v>165</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87</v>
      </c>
      <c r="AX8" s="261"/>
      <c r="AY8" s="268" t="s">
        <v>163</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5</v>
      </c>
      <c r="Q11" s="91">
        <f>WEEKDAY(DATE($X$2,$AB$2,2))</f>
        <v>6</v>
      </c>
      <c r="R11" s="91">
        <f>WEEKDAY(DATE($X$2,$AB$2,3))</f>
        <v>7</v>
      </c>
      <c r="S11" s="91">
        <f>WEEKDAY(DATE($X$2,$AB$2,4))</f>
        <v>1</v>
      </c>
      <c r="T11" s="91">
        <f>WEEKDAY(DATE($X$2,$AB$2,5))</f>
        <v>2</v>
      </c>
      <c r="U11" s="91">
        <f>WEEKDAY(DATE($X$2,$AB$2,6))</f>
        <v>3</v>
      </c>
      <c r="V11" s="92">
        <f>WEEKDAY(DATE($X$2,$AB$2,7))</f>
        <v>4</v>
      </c>
      <c r="W11" s="90">
        <f>WEEKDAY(DATE($X$2,$AB$2,8))</f>
        <v>5</v>
      </c>
      <c r="X11" s="91">
        <f>WEEKDAY(DATE($X$2,$AB$2,9))</f>
        <v>6</v>
      </c>
      <c r="Y11" s="91">
        <f>WEEKDAY(DATE($X$2,$AB$2,10))</f>
        <v>7</v>
      </c>
      <c r="Z11" s="91">
        <f>WEEKDAY(DATE($X$2,$AB$2,11))</f>
        <v>1</v>
      </c>
      <c r="AA11" s="91">
        <f>WEEKDAY(DATE($X$2,$AB$2,12))</f>
        <v>2</v>
      </c>
      <c r="AB11" s="91">
        <f>WEEKDAY(DATE($X$2,$AB$2,13))</f>
        <v>3</v>
      </c>
      <c r="AC11" s="92">
        <f>WEEKDAY(DATE($X$2,$AB$2,14))</f>
        <v>4</v>
      </c>
      <c r="AD11" s="90">
        <f>WEEKDAY(DATE($X$2,$AB$2,15))</f>
        <v>5</v>
      </c>
      <c r="AE11" s="91">
        <f>WEEKDAY(DATE($X$2,$AB$2,16))</f>
        <v>6</v>
      </c>
      <c r="AF11" s="91">
        <f>WEEKDAY(DATE($X$2,$AB$2,17))</f>
        <v>7</v>
      </c>
      <c r="AG11" s="91">
        <f>WEEKDAY(DATE($X$2,$AB$2,18))</f>
        <v>1</v>
      </c>
      <c r="AH11" s="91">
        <f>WEEKDAY(DATE($X$2,$AB$2,19))</f>
        <v>2</v>
      </c>
      <c r="AI11" s="91">
        <f>WEEKDAY(DATE($X$2,$AB$2,20))</f>
        <v>3</v>
      </c>
      <c r="AJ11" s="92">
        <f>WEEKDAY(DATE($X$2,$AB$2,21))</f>
        <v>4</v>
      </c>
      <c r="AK11" s="90">
        <f>WEEKDAY(DATE($X$2,$AB$2,22))</f>
        <v>5</v>
      </c>
      <c r="AL11" s="91">
        <f>WEEKDAY(DATE($X$2,$AB$2,23))</f>
        <v>6</v>
      </c>
      <c r="AM11" s="91">
        <f>WEEKDAY(DATE($X$2,$AB$2,24))</f>
        <v>7</v>
      </c>
      <c r="AN11" s="91">
        <f>WEEKDAY(DATE($X$2,$AB$2,25))</f>
        <v>1</v>
      </c>
      <c r="AO11" s="91">
        <f>WEEKDAY(DATE($X$2,$AB$2,26))</f>
        <v>2</v>
      </c>
      <c r="AP11" s="91">
        <f>WEEKDAY(DATE($X$2,$AB$2,27))</f>
        <v>3</v>
      </c>
      <c r="AQ11" s="92">
        <f>WEEKDAY(DATE($X$2,$AB$2,28))</f>
        <v>4</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木</v>
      </c>
      <c r="Q12" s="94" t="str">
        <f t="shared" ref="Q12:V12" si="0">IF(Q11=1,"日",IF(Q11=2,"月",IF(Q11=3,"火",IF(Q11=4,"水",IF(Q11=5,"木",IF(Q11=6,"金","土"))))))</f>
        <v>金</v>
      </c>
      <c r="R12" s="94" t="str">
        <f t="shared" si="0"/>
        <v>土</v>
      </c>
      <c r="S12" s="94" t="str">
        <f t="shared" si="0"/>
        <v>日</v>
      </c>
      <c r="T12" s="94" t="str">
        <f t="shared" si="0"/>
        <v>月</v>
      </c>
      <c r="U12" s="94" t="str">
        <f t="shared" si="0"/>
        <v>火</v>
      </c>
      <c r="V12" s="95" t="str">
        <f t="shared" si="0"/>
        <v>水</v>
      </c>
      <c r="W12" s="93" t="str">
        <f t="shared" ref="W12" si="1">IF(W11=1,"日",IF(W11=2,"月",IF(W11=3,"火",IF(W11=4,"水",IF(W11=5,"木",IF(W11=6,"金","土"))))))</f>
        <v>木</v>
      </c>
      <c r="X12" s="94" t="str">
        <f t="shared" ref="X12" si="2">IF(X11=1,"日",IF(X11=2,"月",IF(X11=3,"火",IF(X11=4,"水",IF(X11=5,"木",IF(X11=6,"金","土"))))))</f>
        <v>金</v>
      </c>
      <c r="Y12" s="94" t="str">
        <f t="shared" ref="Y12" si="3">IF(Y11=1,"日",IF(Y11=2,"月",IF(Y11=3,"火",IF(Y11=4,"水",IF(Y11=5,"木",IF(Y11=6,"金","土"))))))</f>
        <v>土</v>
      </c>
      <c r="Z12" s="94" t="str">
        <f t="shared" ref="Z12" si="4">IF(Z11=1,"日",IF(Z11=2,"月",IF(Z11=3,"火",IF(Z11=4,"水",IF(Z11=5,"木",IF(Z11=6,"金","土"))))))</f>
        <v>日</v>
      </c>
      <c r="AA12" s="94" t="str">
        <f t="shared" ref="AA12" si="5">IF(AA11=1,"日",IF(AA11=2,"月",IF(AA11=3,"火",IF(AA11=4,"水",IF(AA11=5,"木",IF(AA11=6,"金","土"))))))</f>
        <v>月</v>
      </c>
      <c r="AB12" s="94" t="str">
        <f t="shared" ref="AB12" si="6">IF(AB11=1,"日",IF(AB11=2,"月",IF(AB11=3,"火",IF(AB11=4,"水",IF(AB11=5,"木",IF(AB11=6,"金","土"))))))</f>
        <v>火</v>
      </c>
      <c r="AC12" s="95" t="str">
        <f t="shared" ref="AC12" si="7">IF(AC11=1,"日",IF(AC11=2,"月",IF(AC11=3,"火",IF(AC11=4,"水",IF(AC11=5,"木",IF(AC11=6,"金","土"))))))</f>
        <v>水</v>
      </c>
      <c r="AD12" s="93" t="str">
        <f t="shared" ref="AD12" si="8">IF(AD11=1,"日",IF(AD11=2,"月",IF(AD11=3,"火",IF(AD11=4,"水",IF(AD11=5,"木",IF(AD11=6,"金","土"))))))</f>
        <v>木</v>
      </c>
      <c r="AE12" s="94" t="str">
        <f t="shared" ref="AE12" si="9">IF(AE11=1,"日",IF(AE11=2,"月",IF(AE11=3,"火",IF(AE11=4,"水",IF(AE11=5,"木",IF(AE11=6,"金","土"))))))</f>
        <v>金</v>
      </c>
      <c r="AF12" s="94" t="str">
        <f t="shared" ref="AF12" si="10">IF(AF11=1,"日",IF(AF11=2,"月",IF(AF11=3,"火",IF(AF11=4,"水",IF(AF11=5,"木",IF(AF11=6,"金","土"))))))</f>
        <v>土</v>
      </c>
      <c r="AG12" s="94" t="str">
        <f t="shared" ref="AG12" si="11">IF(AG11=1,"日",IF(AG11=2,"月",IF(AG11=3,"火",IF(AG11=4,"水",IF(AG11=5,"木",IF(AG11=6,"金","土"))))))</f>
        <v>日</v>
      </c>
      <c r="AH12" s="94" t="str">
        <f t="shared" ref="AH12" si="12">IF(AH11=1,"日",IF(AH11=2,"月",IF(AH11=3,"火",IF(AH11=4,"水",IF(AH11=5,"木",IF(AH11=6,"金","土"))))))</f>
        <v>月</v>
      </c>
      <c r="AI12" s="94" t="str">
        <f t="shared" ref="AI12" si="13">IF(AI11=1,"日",IF(AI11=2,"月",IF(AI11=3,"火",IF(AI11=4,"水",IF(AI11=5,"木",IF(AI11=6,"金","土"))))))</f>
        <v>火</v>
      </c>
      <c r="AJ12" s="95" t="str">
        <f t="shared" ref="AJ12" si="14">IF(AJ11=1,"日",IF(AJ11=2,"月",IF(AJ11=3,"火",IF(AJ11=4,"水",IF(AJ11=5,"木",IF(AJ11=6,"金","土"))))))</f>
        <v>水</v>
      </c>
      <c r="AK12" s="93" t="str">
        <f t="shared" ref="AK12" si="15">IF(AK11=1,"日",IF(AK11=2,"月",IF(AK11=3,"火",IF(AK11=4,"水",IF(AK11=5,"木",IF(AK11=6,"金","土"))))))</f>
        <v>木</v>
      </c>
      <c r="AL12" s="94" t="str">
        <f t="shared" ref="AL12" si="16">IF(AL11=1,"日",IF(AL11=2,"月",IF(AL11=3,"火",IF(AL11=4,"水",IF(AL11=5,"木",IF(AL11=6,"金","土"))))))</f>
        <v>金</v>
      </c>
      <c r="AM12" s="94" t="str">
        <f t="shared" ref="AM12" si="17">IF(AM11=1,"日",IF(AM11=2,"月",IF(AM11=3,"火",IF(AM11=4,"水",IF(AM11=5,"木",IF(AM11=6,"金","土"))))))</f>
        <v>土</v>
      </c>
      <c r="AN12" s="94" t="str">
        <f t="shared" ref="AN12" si="18">IF(AN11=1,"日",IF(AN11=2,"月",IF(AN11=3,"火",IF(AN11=4,"水",IF(AN11=5,"木",IF(AN11=6,"金","土"))))))</f>
        <v>日</v>
      </c>
      <c r="AO12" s="94" t="str">
        <f t="shared" ref="AO12" si="19">IF(AO11=1,"日",IF(AO11=2,"月",IF(AO11=3,"火",IF(AO11=4,"水",IF(AO11=5,"木",IF(AO11=6,"金","土"))))))</f>
        <v>月</v>
      </c>
      <c r="AP12" s="94" t="str">
        <f t="shared" ref="AP12" si="20">IF(AP11=1,"日",IF(AP11=2,"月",IF(AP11=3,"火",IF(AP11=4,"水",IF(AP11=5,"木",IF(AP11=6,"金","土"))))))</f>
        <v>火</v>
      </c>
      <c r="AQ12" s="95" t="str">
        <f t="shared" ref="AQ12" si="21">IF(AQ11=1,"日",IF(AQ11=2,"月",IF(AQ11=3,"火",IF(AQ11=4,"水",IF(AQ11=5,"木",IF(AQ11=6,"金","土"))))))</f>
        <v>水</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50000000000003" customHeight="1" x14ac:dyDescent="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50000000000003" customHeight="1" x14ac:dyDescent="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50000000000003" customHeight="1" x14ac:dyDescent="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50000000000003" customHeight="1" x14ac:dyDescent="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50000000000003" customHeight="1" x14ac:dyDescent="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50000000000003" customHeight="1" x14ac:dyDescent="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50000000000003" customHeight="1" x14ac:dyDescent="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50000000000003" customHeight="1" x14ac:dyDescent="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50000000000003" customHeight="1" x14ac:dyDescent="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50000000000003" customHeight="1" x14ac:dyDescent="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50000000000003" customHeight="1" x14ac:dyDescent="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50000000000003" customHeight="1" x14ac:dyDescent="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50000000000003" customHeight="1" x14ac:dyDescent="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50000000000003" customHeight="1" x14ac:dyDescent="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50000000000003" customHeight="1" x14ac:dyDescent="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50000000000003" customHeight="1" x14ac:dyDescent="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50000000000003" customHeight="1" thickBot="1" x14ac:dyDescent="0.4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170</v>
      </c>
      <c r="D32" s="99"/>
      <c r="E32" s="99"/>
      <c r="F32" s="100"/>
      <c r="G32" s="100"/>
      <c r="H32" s="100"/>
      <c r="I32" s="100"/>
      <c r="J32" s="100"/>
      <c r="K32" s="100"/>
      <c r="L32" s="100"/>
      <c r="M32" s="100"/>
      <c r="N32" s="100"/>
      <c r="O32" s="100"/>
      <c r="P32" s="100"/>
      <c r="Q32" s="100" t="s">
        <v>152</v>
      </c>
      <c r="R32" s="100"/>
      <c r="S32" s="100"/>
      <c r="T32" s="100"/>
      <c r="U32" s="100"/>
      <c r="V32" s="100"/>
      <c r="W32" s="100"/>
      <c r="X32" s="100"/>
      <c r="Y32" s="100"/>
      <c r="Z32" s="100"/>
      <c r="AA32" s="102"/>
      <c r="AB32" s="100"/>
      <c r="AC32" s="100"/>
      <c r="AD32" s="100"/>
      <c r="AE32" s="100"/>
      <c r="AF32" s="100"/>
      <c r="AG32" s="100"/>
      <c r="AH32" s="100"/>
      <c r="AI32" s="100" t="s">
        <v>101</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52</v>
      </c>
      <c r="S33" s="204"/>
      <c r="T33" s="204" t="s">
        <v>53</v>
      </c>
      <c r="U33" s="204"/>
      <c r="V33" s="204"/>
      <c r="W33" s="204"/>
      <c r="X33" s="100"/>
      <c r="Y33" s="205" t="s">
        <v>56</v>
      </c>
      <c r="Z33" s="205"/>
      <c r="AA33" s="205"/>
      <c r="AB33" s="205"/>
      <c r="AC33" s="68"/>
      <c r="AD33" s="68"/>
      <c r="AE33" s="106" t="s">
        <v>65</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54</v>
      </c>
      <c r="U34" s="161"/>
      <c r="V34" s="161" t="s">
        <v>55</v>
      </c>
      <c r="W34" s="161"/>
      <c r="X34" s="100"/>
      <c r="Y34" s="161" t="s">
        <v>54</v>
      </c>
      <c r="Z34" s="161"/>
      <c r="AA34" s="161" t="s">
        <v>55</v>
      </c>
      <c r="AB34" s="161"/>
      <c r="AC34" s="68"/>
      <c r="AD34" s="68"/>
      <c r="AE34" s="106" t="s">
        <v>61</v>
      </c>
      <c r="AF34" s="106"/>
      <c r="AG34" s="100"/>
      <c r="AH34" s="100"/>
      <c r="AI34" s="162" t="s">
        <v>4</v>
      </c>
      <c r="AJ34" s="164"/>
      <c r="AK34" s="162" t="s">
        <v>69</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121</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70</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122</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71</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100</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63</v>
      </c>
      <c r="S41" s="100"/>
      <c r="T41" s="100"/>
      <c r="U41" s="100"/>
      <c r="V41" s="100"/>
      <c r="W41" s="100"/>
      <c r="X41" s="112" t="s">
        <v>134</v>
      </c>
      <c r="Y41" s="171" t="s">
        <v>135</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132</v>
      </c>
      <c r="M42" s="102"/>
      <c r="N42" s="102"/>
      <c r="O42" s="123"/>
      <c r="P42" s="100"/>
      <c r="Q42" s="100"/>
      <c r="R42" s="100" t="s">
        <v>57</v>
      </c>
      <c r="S42" s="100"/>
      <c r="T42" s="100"/>
      <c r="U42" s="100"/>
      <c r="V42" s="100"/>
      <c r="W42" s="100" t="s">
        <v>58</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66</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59</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103</v>
      </c>
      <c r="M45" s="100"/>
      <c r="N45" s="100"/>
      <c r="O45" s="100"/>
      <c r="P45" s="100"/>
      <c r="Q45" s="100"/>
      <c r="R45" s="100"/>
      <c r="S45" s="100"/>
      <c r="T45" s="100"/>
      <c r="U45" s="100"/>
      <c r="V45" s="100"/>
      <c r="W45" s="100"/>
      <c r="X45" s="100"/>
      <c r="Y45" s="100"/>
      <c r="Z45" s="100"/>
      <c r="AA45" s="102"/>
      <c r="AB45" s="100" t="s">
        <v>102</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143</v>
      </c>
      <c r="D46" s="100"/>
      <c r="E46" s="100"/>
      <c r="F46" s="100"/>
      <c r="G46" s="100"/>
      <c r="H46" s="100"/>
      <c r="I46" s="100"/>
      <c r="J46" s="100"/>
      <c r="K46" s="100"/>
      <c r="L46" s="100"/>
      <c r="M46" s="100"/>
      <c r="N46" s="100"/>
      <c r="O46" s="100"/>
      <c r="P46" s="100"/>
      <c r="Q46" s="100"/>
      <c r="R46" s="100" t="s">
        <v>62</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144</v>
      </c>
      <c r="E47" s="100"/>
      <c r="F47" s="100"/>
      <c r="G47" s="100"/>
      <c r="H47" s="100"/>
      <c r="I47" s="100"/>
      <c r="J47" s="100"/>
      <c r="K47" s="100"/>
      <c r="L47" s="100"/>
      <c r="M47" s="100"/>
      <c r="N47" s="100"/>
      <c r="O47" s="100"/>
      <c r="P47" s="100"/>
      <c r="Q47" s="100"/>
      <c r="R47" s="100" t="s">
        <v>65</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60</v>
      </c>
      <c r="S48" s="68"/>
      <c r="T48" s="68"/>
      <c r="U48" s="68"/>
      <c r="V48" s="68"/>
      <c r="W48" s="100" t="s">
        <v>64</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120</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4"/>
  <sheetViews>
    <sheetView workbookViewId="0">
      <selection activeCell="C86" sqref="C86"/>
    </sheetView>
  </sheetViews>
  <sheetFormatPr defaultRowHeight="18.75" x14ac:dyDescent="0.4"/>
  <cols>
    <col min="1" max="2" width="9" style="10"/>
    <col min="3" max="3" width="44.25" style="10" customWidth="1"/>
    <col min="4" max="16384" width="9" style="10"/>
  </cols>
  <sheetData>
    <row r="1" spans="1:10" x14ac:dyDescent="0.4">
      <c r="A1" s="10" t="s">
        <v>75</v>
      </c>
    </row>
    <row r="2" spans="1:10" s="11" customFormat="1" ht="20.25" customHeight="1" x14ac:dyDescent="0.4">
      <c r="A2" s="12" t="s">
        <v>74</v>
      </c>
      <c r="B2" s="12"/>
      <c r="C2" s="13"/>
    </row>
    <row r="3" spans="1:10" s="11" customFormat="1" ht="20.25" customHeight="1" x14ac:dyDescent="0.4">
      <c r="A3" s="13"/>
      <c r="B3" s="13"/>
      <c r="C3" s="13"/>
    </row>
    <row r="4" spans="1:10" s="11" customFormat="1" ht="20.25" customHeight="1" x14ac:dyDescent="0.4">
      <c r="A4" s="27"/>
      <c r="B4" s="13" t="s">
        <v>127</v>
      </c>
      <c r="C4" s="13"/>
      <c r="E4" s="322" t="s">
        <v>129</v>
      </c>
      <c r="F4" s="322"/>
      <c r="G4" s="322"/>
      <c r="H4" s="322"/>
      <c r="I4" s="322"/>
      <c r="J4" s="322"/>
    </row>
    <row r="5" spans="1:10" s="11" customFormat="1" ht="20.25" customHeight="1" x14ac:dyDescent="0.4">
      <c r="A5" s="28"/>
      <c r="B5" s="13" t="s">
        <v>128</v>
      </c>
      <c r="C5" s="13"/>
      <c r="E5" s="322"/>
      <c r="F5" s="322"/>
      <c r="G5" s="322"/>
      <c r="H5" s="322"/>
      <c r="I5" s="322"/>
      <c r="J5" s="322"/>
    </row>
    <row r="6" spans="1:10" s="11" customFormat="1" ht="20.25" customHeight="1" x14ac:dyDescent="0.4">
      <c r="A6" s="26" t="s">
        <v>125</v>
      </c>
      <c r="B6" s="13"/>
      <c r="C6" s="13"/>
    </row>
    <row r="7" spans="1:10" s="11" customFormat="1" ht="20.25" customHeight="1" x14ac:dyDescent="0.4">
      <c r="A7" s="26"/>
      <c r="B7" s="13"/>
      <c r="C7" s="13"/>
    </row>
    <row r="8" spans="1:10" s="11" customFormat="1" ht="20.25" customHeight="1" x14ac:dyDescent="0.4">
      <c r="A8" s="13" t="s">
        <v>80</v>
      </c>
      <c r="B8" s="13"/>
      <c r="C8" s="13"/>
    </row>
    <row r="9" spans="1:10" s="11" customFormat="1" ht="20.25" customHeight="1" x14ac:dyDescent="0.4">
      <c r="A9" s="26"/>
      <c r="B9" s="13"/>
      <c r="C9" s="13"/>
    </row>
    <row r="10" spans="1:10" s="11" customFormat="1" ht="20.25" customHeight="1" x14ac:dyDescent="0.4">
      <c r="A10" s="13" t="s">
        <v>147</v>
      </c>
      <c r="B10" s="13"/>
      <c r="C10" s="13"/>
    </row>
    <row r="11" spans="1:10" s="11" customFormat="1" ht="20.25" customHeight="1" x14ac:dyDescent="0.4">
      <c r="A11" s="13"/>
      <c r="B11" s="13"/>
      <c r="C11" s="13"/>
    </row>
    <row r="12" spans="1:10" s="11" customFormat="1" ht="20.25" customHeight="1" x14ac:dyDescent="0.4">
      <c r="A12" s="31" t="s">
        <v>166</v>
      </c>
      <c r="B12" s="13"/>
      <c r="C12" s="13"/>
    </row>
    <row r="13" spans="1:10" s="11" customFormat="1" ht="20.25" customHeight="1" x14ac:dyDescent="0.4">
      <c r="A13" s="13"/>
      <c r="B13" s="13"/>
      <c r="C13" s="13"/>
    </row>
    <row r="14" spans="1:10" s="11" customFormat="1" ht="20.25" customHeight="1" x14ac:dyDescent="0.4">
      <c r="A14" s="13" t="s">
        <v>77</v>
      </c>
      <c r="B14" s="13"/>
      <c r="C14" s="13"/>
    </row>
    <row r="15" spans="1:10" s="11" customFormat="1" ht="20.25" customHeight="1" x14ac:dyDescent="0.4">
      <c r="A15" s="13"/>
      <c r="B15" s="13"/>
      <c r="C15" s="13"/>
    </row>
    <row r="16" spans="1:10" s="11" customFormat="1" ht="20.25" customHeight="1" x14ac:dyDescent="0.4">
      <c r="A16" s="13" t="s">
        <v>168</v>
      </c>
      <c r="B16" s="13"/>
      <c r="C16" s="13"/>
    </row>
    <row r="17" spans="1:3" s="11" customFormat="1" ht="20.25" customHeight="1" x14ac:dyDescent="0.4">
      <c r="A17" s="13" t="s">
        <v>67</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114</v>
      </c>
    </row>
    <row r="23" spans="1:3" s="11" customFormat="1" ht="20.25" customHeight="1" x14ac:dyDescent="0.4">
      <c r="A23" s="13"/>
      <c r="B23" s="13"/>
      <c r="C23" s="13"/>
    </row>
    <row r="24" spans="1:3" s="11" customFormat="1" ht="20.25" customHeight="1" x14ac:dyDescent="0.4">
      <c r="A24" s="13"/>
      <c r="B24" s="13" t="s">
        <v>104</v>
      </c>
      <c r="C24" s="13"/>
    </row>
    <row r="25" spans="1:3" s="11" customFormat="1" ht="20.25" customHeight="1" x14ac:dyDescent="0.4">
      <c r="A25" s="13"/>
      <c r="B25" s="13"/>
      <c r="C25" s="13"/>
    </row>
    <row r="26" spans="1:3" s="11" customFormat="1" ht="20.25" customHeight="1" x14ac:dyDescent="0.4">
      <c r="A26" s="13" t="s">
        <v>78</v>
      </c>
      <c r="B26" s="13"/>
      <c r="C26" s="13"/>
    </row>
    <row r="27" spans="1:3" s="11" customFormat="1" ht="20.25" customHeight="1" x14ac:dyDescent="0.4">
      <c r="A27" s="13" t="s">
        <v>68</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69</v>
      </c>
    </row>
    <row r="31" spans="1:3" s="11" customFormat="1" ht="20.25" customHeight="1" x14ac:dyDescent="0.4">
      <c r="A31" s="13"/>
      <c r="B31" s="14" t="s">
        <v>5</v>
      </c>
      <c r="C31" s="15" t="s">
        <v>70</v>
      </c>
    </row>
    <row r="32" spans="1:3" s="11" customFormat="1" ht="20.25" customHeight="1" x14ac:dyDescent="0.4">
      <c r="A32" s="13"/>
      <c r="B32" s="14" t="s">
        <v>6</v>
      </c>
      <c r="C32" s="15" t="s">
        <v>71</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72</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169</v>
      </c>
      <c r="B40" s="13"/>
      <c r="C40" s="13"/>
    </row>
    <row r="41" spans="1:55" s="11" customFormat="1" ht="20.25" customHeight="1" x14ac:dyDescent="0.4">
      <c r="A41" s="13" t="s">
        <v>73</v>
      </c>
      <c r="B41" s="13"/>
      <c r="C41" s="13"/>
    </row>
    <row r="42" spans="1:55" s="11" customFormat="1" ht="20.25" customHeight="1" x14ac:dyDescent="0.4">
      <c r="A42" s="23" t="s">
        <v>148</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79</v>
      </c>
      <c r="B44" s="13"/>
    </row>
    <row r="45" spans="1:55" s="11" customFormat="1" ht="20.25" customHeight="1" x14ac:dyDescent="0.4"/>
    <row r="46" spans="1:55" s="11" customFormat="1" ht="20.25" customHeight="1" x14ac:dyDescent="0.4">
      <c r="A46" s="13" t="s">
        <v>167</v>
      </c>
      <c r="B46" s="13"/>
      <c r="C46" s="13"/>
    </row>
    <row r="47" spans="1:55" s="11" customFormat="1" ht="20.25" customHeight="1" x14ac:dyDescent="0.4">
      <c r="A47" s="31" t="s">
        <v>149</v>
      </c>
      <c r="B47" s="13"/>
      <c r="C47" s="13"/>
    </row>
    <row r="48" spans="1:55" s="11" customFormat="1" ht="20.25" customHeight="1" x14ac:dyDescent="0.4"/>
    <row r="49" spans="1:55" s="11" customFormat="1" ht="20.25" customHeight="1" x14ac:dyDescent="0.4">
      <c r="A49" s="13" t="s">
        <v>81</v>
      </c>
      <c r="B49" s="13"/>
      <c r="C49" s="13"/>
    </row>
    <row r="50" spans="1:55" s="11" customFormat="1" ht="20.25" customHeight="1" x14ac:dyDescent="0.4">
      <c r="A50" s="13" t="s">
        <v>150</v>
      </c>
      <c r="B50" s="13"/>
      <c r="C50" s="13"/>
    </row>
    <row r="51" spans="1:55" s="11" customFormat="1" ht="20.25" customHeight="1" x14ac:dyDescent="0.4">
      <c r="A51" s="13"/>
      <c r="B51" s="13"/>
      <c r="C51" s="13"/>
    </row>
    <row r="52" spans="1:55" s="11" customFormat="1" ht="20.25" customHeight="1" x14ac:dyDescent="0.4">
      <c r="A52" s="13" t="s">
        <v>82</v>
      </c>
      <c r="B52" s="13"/>
      <c r="C52" s="13"/>
    </row>
    <row r="53" spans="1:55" s="11" customFormat="1" ht="20.25" customHeight="1" x14ac:dyDescent="0.4">
      <c r="A53" s="13"/>
      <c r="B53" s="13"/>
      <c r="C53" s="13"/>
    </row>
    <row r="54" spans="1:55" s="11" customFormat="1" ht="20.25" customHeight="1" x14ac:dyDescent="0.4">
      <c r="A54" s="11" t="s">
        <v>151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162</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171</v>
      </c>
      <c r="C58" s="25"/>
      <c r="D58" s="16"/>
      <c r="E58" s="16"/>
    </row>
    <row r="59" spans="1:55" s="11" customFormat="1" ht="20.25" customHeight="1" x14ac:dyDescent="0.4">
      <c r="A59" s="30" t="s">
        <v>141</v>
      </c>
      <c r="C59" s="25"/>
      <c r="D59" s="16"/>
      <c r="E59" s="16"/>
    </row>
    <row r="60" spans="1:55" s="11" customFormat="1" ht="20.25" customHeight="1" x14ac:dyDescent="0.4">
      <c r="A60" s="25"/>
      <c r="B60" s="25"/>
      <c r="C60" s="25"/>
      <c r="D60" s="13"/>
      <c r="E60" s="13"/>
    </row>
    <row r="61" spans="1:55" s="11" customFormat="1" ht="20.25" customHeight="1" x14ac:dyDescent="0.4">
      <c r="A61" s="11" t="s">
        <v>153</v>
      </c>
      <c r="C61" s="25"/>
      <c r="D61" s="16"/>
      <c r="E61" s="16"/>
    </row>
    <row r="62" spans="1:55" s="11" customFormat="1" ht="20.25" customHeight="1" x14ac:dyDescent="0.4">
      <c r="A62" s="86" t="s">
        <v>158</v>
      </c>
      <c r="B62" s="25"/>
      <c r="C62" s="25"/>
      <c r="D62" s="13"/>
      <c r="E62" s="13"/>
    </row>
    <row r="63" spans="1:55" s="11" customFormat="1" ht="20.25" customHeight="1" x14ac:dyDescent="0.4">
      <c r="A63" s="85" t="s">
        <v>159</v>
      </c>
      <c r="B63" s="25"/>
      <c r="C63" s="25"/>
      <c r="D63" s="29"/>
      <c r="E63" s="29"/>
    </row>
    <row r="64" spans="1:55" s="11" customFormat="1" ht="20.25" customHeight="1" x14ac:dyDescent="0.4">
      <c r="A64" s="86" t="s">
        <v>160</v>
      </c>
      <c r="B64" s="25"/>
      <c r="C64" s="25"/>
      <c r="D64" s="29"/>
      <c r="E64" s="29"/>
    </row>
    <row r="65" spans="1:5" s="11" customFormat="1" ht="20.25" customHeight="1" x14ac:dyDescent="0.4">
      <c r="A65" s="85" t="s">
        <v>161</v>
      </c>
      <c r="B65" s="25"/>
      <c r="C65" s="25"/>
      <c r="D65" s="29"/>
      <c r="E65" s="29"/>
    </row>
    <row r="66" spans="1:5" s="11" customFormat="1" ht="20.25" customHeight="1" x14ac:dyDescent="0.4">
      <c r="A66" s="86" t="s">
        <v>172</v>
      </c>
      <c r="B66" s="25"/>
      <c r="C66" s="25"/>
      <c r="D66" s="29"/>
      <c r="E66" s="29"/>
    </row>
    <row r="67" spans="1:5" s="11" customFormat="1" ht="20.25" customHeight="1" x14ac:dyDescent="0.4">
      <c r="A67" s="86" t="s">
        <v>173</v>
      </c>
      <c r="B67" s="25"/>
      <c r="C67" s="25"/>
      <c r="D67" s="29"/>
      <c r="E67" s="29"/>
    </row>
    <row r="68" spans="1:5" s="11" customFormat="1" ht="20.25" customHeight="1" x14ac:dyDescent="0.4">
      <c r="A68" s="86" t="s">
        <v>174</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C7" sqref="C7"/>
    </sheetView>
  </sheetViews>
  <sheetFormatPr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107</v>
      </c>
    </row>
    <row r="3" spans="2:11" x14ac:dyDescent="0.4">
      <c r="B3" s="125" t="s">
        <v>108</v>
      </c>
      <c r="C3" s="125" t="s">
        <v>109</v>
      </c>
    </row>
    <row r="4" spans="2:11" x14ac:dyDescent="0.4">
      <c r="B4" s="125">
        <v>1</v>
      </c>
      <c r="C4" s="126" t="s">
        <v>110</v>
      </c>
    </row>
    <row r="5" spans="2:11" x14ac:dyDescent="0.4">
      <c r="B5" s="125">
        <v>2</v>
      </c>
      <c r="C5" s="126" t="s">
        <v>180</v>
      </c>
    </row>
    <row r="6" spans="2:11" x14ac:dyDescent="0.4">
      <c r="B6" s="125">
        <v>3</v>
      </c>
      <c r="C6" s="126" t="s">
        <v>181</v>
      </c>
    </row>
    <row r="7" spans="2:11" x14ac:dyDescent="0.4">
      <c r="B7" s="125">
        <v>4</v>
      </c>
      <c r="C7" s="126"/>
    </row>
    <row r="8" spans="2:11" x14ac:dyDescent="0.4">
      <c r="B8" s="125">
        <v>5</v>
      </c>
      <c r="C8" s="126"/>
    </row>
    <row r="10" spans="2:11" x14ac:dyDescent="0.4">
      <c r="B10" s="124" t="s">
        <v>106</v>
      </c>
    </row>
    <row r="11" spans="2:11" ht="26.25" thickBot="1" x14ac:dyDescent="0.45"/>
    <row r="12" spans="2:11" ht="26.25" thickBot="1" x14ac:dyDescent="0.45">
      <c r="B12" s="127" t="s">
        <v>88</v>
      </c>
      <c r="C12" s="128" t="s">
        <v>2</v>
      </c>
      <c r="D12" s="129" t="s">
        <v>43</v>
      </c>
      <c r="E12" s="130" t="s">
        <v>42</v>
      </c>
      <c r="F12" s="129" t="s">
        <v>142</v>
      </c>
      <c r="G12" s="131" t="s">
        <v>142</v>
      </c>
      <c r="H12" s="131" t="s">
        <v>142</v>
      </c>
      <c r="I12" s="131" t="s">
        <v>142</v>
      </c>
      <c r="J12" s="131" t="s">
        <v>142</v>
      </c>
      <c r="K12" s="132" t="s">
        <v>142</v>
      </c>
    </row>
    <row r="13" spans="2:11" x14ac:dyDescent="0.4">
      <c r="B13" s="323" t="s">
        <v>89</v>
      </c>
      <c r="C13" s="133" t="s">
        <v>48</v>
      </c>
      <c r="D13" s="134" t="s">
        <v>3</v>
      </c>
      <c r="E13" s="135" t="s">
        <v>3</v>
      </c>
      <c r="F13" s="135"/>
      <c r="G13" s="136"/>
      <c r="H13" s="136"/>
      <c r="I13" s="136"/>
      <c r="J13" s="136"/>
      <c r="K13" s="137"/>
    </row>
    <row r="14" spans="2:11" x14ac:dyDescent="0.4">
      <c r="B14" s="323"/>
      <c r="C14" s="138" t="s">
        <v>48</v>
      </c>
      <c r="D14" s="139" t="s">
        <v>176</v>
      </c>
      <c r="E14" s="140" t="s">
        <v>178</v>
      </c>
      <c r="F14" s="140"/>
      <c r="G14" s="126"/>
      <c r="H14" s="126"/>
      <c r="I14" s="126"/>
      <c r="J14" s="126"/>
      <c r="K14" s="141"/>
    </row>
    <row r="15" spans="2:11" x14ac:dyDescent="0.4">
      <c r="B15" s="323"/>
      <c r="C15" s="138" t="s">
        <v>48</v>
      </c>
      <c r="D15" s="142" t="s">
        <v>177</v>
      </c>
      <c r="E15" s="143" t="s">
        <v>179</v>
      </c>
      <c r="F15" s="143"/>
      <c r="G15" s="126"/>
      <c r="H15" s="126"/>
      <c r="I15" s="126"/>
      <c r="J15" s="126"/>
      <c r="K15" s="141"/>
    </row>
    <row r="16" spans="2:11" x14ac:dyDescent="0.4">
      <c r="B16" s="323"/>
      <c r="C16" s="138" t="s">
        <v>48</v>
      </c>
      <c r="D16" s="142" t="s">
        <v>116</v>
      </c>
      <c r="E16" s="143" t="s">
        <v>111</v>
      </c>
      <c r="F16" s="143"/>
      <c r="G16" s="126"/>
      <c r="H16" s="126"/>
      <c r="I16" s="126"/>
      <c r="J16" s="126"/>
      <c r="K16" s="141"/>
    </row>
    <row r="17" spans="2:11" x14ac:dyDescent="0.4">
      <c r="B17" s="323"/>
      <c r="C17" s="138" t="s">
        <v>48</v>
      </c>
      <c r="D17" s="142" t="s">
        <v>47</v>
      </c>
      <c r="E17" s="143" t="s">
        <v>112</v>
      </c>
      <c r="F17" s="143"/>
      <c r="G17" s="126"/>
      <c r="H17" s="126"/>
      <c r="I17" s="126"/>
      <c r="J17" s="126"/>
      <c r="K17" s="141"/>
    </row>
    <row r="18" spans="2:11" x14ac:dyDescent="0.4">
      <c r="B18" s="323"/>
      <c r="C18" s="138" t="s">
        <v>48</v>
      </c>
      <c r="D18" s="142" t="s">
        <v>45</v>
      </c>
      <c r="E18" s="143" t="s">
        <v>113</v>
      </c>
      <c r="F18" s="143"/>
      <c r="G18" s="126"/>
      <c r="H18" s="126"/>
      <c r="I18" s="126"/>
      <c r="J18" s="126"/>
      <c r="K18" s="141"/>
    </row>
    <row r="19" spans="2:11" x14ac:dyDescent="0.4">
      <c r="B19" s="323"/>
      <c r="C19" s="138" t="s">
        <v>48</v>
      </c>
      <c r="D19" s="142" t="s">
        <v>124</v>
      </c>
      <c r="E19" s="143" t="s">
        <v>44</v>
      </c>
      <c r="F19" s="143"/>
      <c r="G19" s="126"/>
      <c r="H19" s="126"/>
      <c r="I19" s="126"/>
      <c r="J19" s="126"/>
      <c r="K19" s="141"/>
    </row>
    <row r="20" spans="2:11" x14ac:dyDescent="0.4">
      <c r="B20" s="323"/>
      <c r="C20" s="138" t="s">
        <v>48</v>
      </c>
      <c r="D20" s="142" t="s">
        <v>142</v>
      </c>
      <c r="E20" s="143" t="s">
        <v>45</v>
      </c>
      <c r="F20" s="143"/>
      <c r="G20" s="126"/>
      <c r="H20" s="126"/>
      <c r="I20" s="126"/>
      <c r="J20" s="126"/>
      <c r="K20" s="141"/>
    </row>
    <row r="21" spans="2:11" x14ac:dyDescent="0.4">
      <c r="B21" s="323"/>
      <c r="C21" s="138" t="s">
        <v>48</v>
      </c>
      <c r="D21" s="142" t="s">
        <v>142</v>
      </c>
      <c r="E21" s="143" t="s">
        <v>46</v>
      </c>
      <c r="F21" s="143"/>
      <c r="G21" s="126"/>
      <c r="H21" s="126"/>
      <c r="I21" s="126"/>
      <c r="J21" s="126"/>
      <c r="K21" s="141"/>
    </row>
    <row r="22" spans="2:11" x14ac:dyDescent="0.4">
      <c r="B22" s="323"/>
      <c r="C22" s="138" t="s">
        <v>48</v>
      </c>
      <c r="D22" s="143" t="s">
        <v>142</v>
      </c>
      <c r="E22" s="143" t="s">
        <v>142</v>
      </c>
      <c r="F22" s="143"/>
      <c r="G22" s="126"/>
      <c r="H22" s="126"/>
      <c r="I22" s="126"/>
      <c r="J22" s="126"/>
      <c r="K22" s="141"/>
    </row>
    <row r="23" spans="2:11" x14ac:dyDescent="0.4">
      <c r="B23" s="323"/>
      <c r="C23" s="138" t="s">
        <v>48</v>
      </c>
      <c r="D23" s="143" t="s">
        <v>142</v>
      </c>
      <c r="E23" s="143" t="s">
        <v>142</v>
      </c>
      <c r="F23" s="143"/>
      <c r="G23" s="126"/>
      <c r="H23" s="126"/>
      <c r="I23" s="126"/>
      <c r="J23" s="126"/>
      <c r="K23" s="141"/>
    </row>
    <row r="24" spans="2:11" x14ac:dyDescent="0.4">
      <c r="B24" s="323"/>
      <c r="C24" s="138" t="s">
        <v>48</v>
      </c>
      <c r="D24" s="143" t="s">
        <v>142</v>
      </c>
      <c r="E24" s="143" t="s">
        <v>142</v>
      </c>
      <c r="F24" s="143"/>
      <c r="G24" s="126"/>
      <c r="H24" s="126"/>
      <c r="I24" s="126"/>
      <c r="J24" s="126"/>
      <c r="K24" s="141"/>
    </row>
    <row r="25" spans="2:11" ht="26.25" thickBot="1" x14ac:dyDescent="0.45">
      <c r="B25" s="324"/>
      <c r="C25" s="144" t="s">
        <v>48</v>
      </c>
      <c r="D25" s="145" t="s">
        <v>142</v>
      </c>
      <c r="E25" s="146" t="s">
        <v>142</v>
      </c>
      <c r="F25" s="146"/>
      <c r="G25" s="145"/>
      <c r="H25" s="145"/>
      <c r="I25" s="145"/>
      <c r="J25" s="145"/>
      <c r="K25" s="147"/>
    </row>
    <row r="28" spans="2:11" x14ac:dyDescent="0.4">
      <c r="C28" s="124" t="s">
        <v>133</v>
      </c>
    </row>
    <row r="29" spans="2:11" x14ac:dyDescent="0.4">
      <c r="C29" s="124" t="s">
        <v>49</v>
      </c>
    </row>
    <row r="30" spans="2:11" x14ac:dyDescent="0.4">
      <c r="C30" s="124" t="s">
        <v>139</v>
      </c>
    </row>
    <row r="31" spans="2:11" x14ac:dyDescent="0.4">
      <c r="C31" s="124" t="s">
        <v>136</v>
      </c>
    </row>
    <row r="32" spans="2:11" x14ac:dyDescent="0.4">
      <c r="C32" s="124" t="s">
        <v>137</v>
      </c>
    </row>
    <row r="33" spans="3:3" x14ac:dyDescent="0.4">
      <c r="C33" s="124" t="s">
        <v>138</v>
      </c>
    </row>
    <row r="34" spans="3:3" x14ac:dyDescent="0.4">
      <c r="C34" s="124" t="s">
        <v>50</v>
      </c>
    </row>
    <row r="35" spans="3:3" x14ac:dyDescent="0.4">
      <c r="C35" s="124" t="s">
        <v>51</v>
      </c>
    </row>
    <row r="37" spans="3:3" x14ac:dyDescent="0.4">
      <c r="C37" s="124" t="s">
        <v>140</v>
      </c>
    </row>
    <row r="38" spans="3:3" x14ac:dyDescent="0.4">
      <c r="C38" s="124" t="s">
        <v>90</v>
      </c>
    </row>
    <row r="39" spans="3:3" x14ac:dyDescent="0.4">
      <c r="C39" s="124" t="s">
        <v>91</v>
      </c>
    </row>
    <row r="40" spans="3:3" x14ac:dyDescent="0.4">
      <c r="C40" s="124" t="s">
        <v>92</v>
      </c>
    </row>
    <row r="41" spans="3:3" x14ac:dyDescent="0.4">
      <c r="C41" s="124" t="s">
        <v>93</v>
      </c>
    </row>
    <row r="42" spans="3:3" x14ac:dyDescent="0.4">
      <c r="C42" s="124" t="s">
        <v>94</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takasaki</cp:lastModifiedBy>
  <cp:lastPrinted>2023-09-12T06:41:33Z</cp:lastPrinted>
  <dcterms:created xsi:type="dcterms:W3CDTF">2020-01-14T23:44:41Z</dcterms:created>
  <dcterms:modified xsi:type="dcterms:W3CDTF">2023-09-15T01:34:54Z</dcterms:modified>
</cp:coreProperties>
</file>