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別紙様式2-3（補助金　総括表）※使用しない" sheetId="78" r:id="rId5"/>
    <sheet name="別紙様式2-4（補助金 個票）※使用しない " sheetId="7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5" hidden="1">'別紙様式2-4（補助金 個票）※使用しない '!$D$10:$D$110</definedName>
    <definedName name="_xlnm.Print_Area" localSheetId="6">【参考】数式用!$D$1:$D$1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4">'別紙様式2-3（補助金　総括表）※使用しない'!$A$1:$AJ$65</definedName>
    <definedName name="_xlnm.Print_Area" localSheetId="5">'別紙様式2-4（補助金 個票）※使用しない '!$A$1:$T$58</definedName>
    <definedName name="_xlnm.Print_Titles" localSheetId="2">'別紙様式2-2（処遇改善加算　個票）'!$10:$11</definedName>
    <definedName name="_xlnm.Print_Titles" localSheetId="5">'別紙様式2-4（補助金 個票）※使用しない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<sst xmlns="http://schemas.openxmlformats.org/spreadsheetml/2006/main" count="5433" uniqueCount="2329">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</sst>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CCFF"/>
      <color rgb="FFFBC497"/>
      <color rgb="FFFFE5FC"/>
      <color rgb="FFFFFF99"/>
      <color rgb="FFFFFFCC"/>
      <color rgb="FFFFF2CC"/>
      <color rgb="FFCCFFCC"/>
      <color rgb="FFFFE2AF"/>
      <color rgb="FFFFD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CFF"/>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c r="W14" s="699"/>
      <c r="X14" s="699"/>
      <c r="Y14" s="699"/>
      <c r="Z14" s="700"/>
      <c r="AF14"/>
      <c r="AG14" s="197"/>
      <c r="AH14" s="198"/>
    </row>
    <row r="15" spans="1:39" ht="38.450000000000003"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 customHeight="1">
      <c r="A16" s="704"/>
      <c r="B16" s="705"/>
      <c r="C16" s="705"/>
      <c r="D16" s="705"/>
      <c r="E16" s="705"/>
      <c r="F16" s="705"/>
      <c r="G16" s="705"/>
      <c r="H16" s="705"/>
      <c r="I16" s="705"/>
      <c r="J16" s="705"/>
      <c r="K16" s="705"/>
      <c r="L16" s="705"/>
      <c r="M16" s="705"/>
      <c r="N16" s="705"/>
      <c r="O16" s="705"/>
      <c r="P16" s="705"/>
      <c r="Q16" s="705"/>
      <c r="R16" s="705"/>
      <c r="S16" s="705"/>
      <c r="T16" s="705"/>
      <c r="U16" s="706"/>
      <c r="V16" s="718"/>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c r="M23" s="712"/>
      <c r="N23" s="712"/>
      <c r="O23" s="713"/>
      <c r="P23" s="564" t="s">
        <v>16</v>
      </c>
      <c r="Q23" s="714"/>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c r="M24" s="684"/>
      <c r="N24" s="684"/>
      <c r="O24" s="684"/>
      <c r="P24" s="684"/>
      <c r="Q24" s="684"/>
      <c r="R24" s="684"/>
      <c r="S24" s="684"/>
      <c r="T24" s="684"/>
      <c r="U24" s="684"/>
      <c r="V24" s="684"/>
      <c r="W24" s="684"/>
      <c r="X24" s="684"/>
      <c r="Y24" s="684"/>
      <c r="Z24" s="684"/>
      <c r="AA24" s="684"/>
      <c r="AB24" s="684"/>
      <c r="AC24" s="684"/>
      <c r="AD24" s="685"/>
      <c r="AF24"/>
      <c r="AM24" s="202" t="str">
        <f>L23&amp;"-"&amp;Q23</f>
        <v>-</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15"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 customHeight="1">
      <c r="A39" s="208">
        <v>1</v>
      </c>
      <c r="B39" s="645"/>
      <c r="C39" s="646"/>
      <c r="D39" s="646"/>
      <c r="E39" s="646"/>
      <c r="F39" s="646"/>
      <c r="G39" s="646"/>
      <c r="H39" s="646"/>
      <c r="I39" s="646"/>
      <c r="J39" s="646"/>
      <c r="K39" s="646"/>
      <c r="L39" s="681"/>
      <c r="M39" s="681"/>
      <c r="N39" s="681"/>
      <c r="O39" s="681"/>
      <c r="P39" s="681"/>
      <c r="Q39" s="644"/>
      <c r="R39" s="644"/>
      <c r="S39" s="644"/>
      <c r="T39" s="644"/>
      <c r="U39" s="644"/>
      <c r="V39" s="520"/>
      <c r="W39" s="520"/>
      <c r="X39" s="636"/>
      <c r="Y39" s="63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45"/>
      <c r="C40" s="646"/>
      <c r="D40" s="646"/>
      <c r="E40" s="646"/>
      <c r="F40" s="646"/>
      <c r="G40" s="646"/>
      <c r="H40" s="646"/>
      <c r="I40" s="646"/>
      <c r="J40" s="646"/>
      <c r="K40" s="646"/>
      <c r="L40" s="681"/>
      <c r="M40" s="681"/>
      <c r="N40" s="681"/>
      <c r="O40" s="681"/>
      <c r="P40" s="681"/>
      <c r="Q40" s="644"/>
      <c r="R40" s="644"/>
      <c r="S40" s="644"/>
      <c r="T40" s="644"/>
      <c r="U40" s="644"/>
      <c r="V40" s="520"/>
      <c r="W40" s="520"/>
      <c r="X40" s="636"/>
      <c r="Y40" s="637"/>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47"/>
      <c r="C41" s="648"/>
      <c r="D41" s="648"/>
      <c r="E41" s="648"/>
      <c r="F41" s="648"/>
      <c r="G41" s="648"/>
      <c r="H41" s="648"/>
      <c r="I41" s="648"/>
      <c r="J41" s="648"/>
      <c r="K41" s="649"/>
      <c r="L41" s="641"/>
      <c r="M41" s="642"/>
      <c r="N41" s="642"/>
      <c r="O41" s="642"/>
      <c r="P41" s="643"/>
      <c r="Q41" s="644"/>
      <c r="R41" s="644"/>
      <c r="S41" s="644"/>
      <c r="T41" s="644"/>
      <c r="U41" s="644"/>
      <c r="V41" s="520"/>
      <c r="W41" s="101"/>
      <c r="X41" s="636"/>
      <c r="Y41" s="637"/>
      <c r="Z41" s="510" t="str">
        <f>IFERROR(VLOOKUP(X41, 【参考】数式用!$A$2:$B$48, 2, FALSE), "")</f>
        <v/>
      </c>
      <c r="AA41" s="536"/>
      <c r="AB41" s="537"/>
      <c r="AC41" s="539">
        <f t="shared" si="0"/>
        <v>0</v>
      </c>
      <c r="AD41" s="531"/>
      <c r="AE41" s="209"/>
      <c r="AF41"/>
    </row>
    <row r="42" spans="1:40" ht="49.9" customHeight="1">
      <c r="A42" s="208">
        <f t="shared" si="1"/>
        <v>4</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5</v>
      </c>
      <c r="B43" s="647"/>
      <c r="C43" s="648"/>
      <c r="D43" s="648"/>
      <c r="E43" s="648"/>
      <c r="F43" s="648"/>
      <c r="G43" s="648"/>
      <c r="H43" s="648"/>
      <c r="I43" s="648"/>
      <c r="J43" s="648"/>
      <c r="K43" s="649"/>
      <c r="L43" s="641"/>
      <c r="M43" s="642"/>
      <c r="N43" s="642"/>
      <c r="O43" s="642"/>
      <c r="P43" s="643"/>
      <c r="Q43" s="644"/>
      <c r="R43" s="644"/>
      <c r="S43" s="644"/>
      <c r="T43" s="644"/>
      <c r="U43" s="644"/>
      <c r="V43" s="574"/>
      <c r="W43" s="101"/>
      <c r="X43" s="636"/>
      <c r="Y43" s="637"/>
      <c r="Z43" s="509" t="str">
        <f>IFERROR(VLOOKUP(X43, 【参考】数式用!$A$2:$B$48, 2, FALSE), "")</f>
        <v/>
      </c>
      <c r="AA43" s="536"/>
      <c r="AB43" s="537"/>
      <c r="AC43" s="538">
        <f t="shared" si="0"/>
        <v>0</v>
      </c>
      <c r="AD43" s="531"/>
      <c r="AE43" s="209"/>
      <c r="AF43"/>
    </row>
    <row r="44" spans="1:40" ht="49.9" customHeight="1">
      <c r="A44" s="208">
        <f t="shared" si="1"/>
        <v>6</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CFF"/>
    <pageSetUpPr fitToPage="1"/>
  </sheetPr>
  <dimension ref="A1:BE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
      </c>
      <c r="AG1" s="750"/>
      <c r="AH1" s="750"/>
      <c r="AI1" s="750"/>
      <c r="AJ1" s="750"/>
      <c r="AK1" s="893"/>
      <c r="AL1" s="47"/>
      <c r="AM1" s="47"/>
      <c r="AN1" s="47"/>
      <c r="AO1" s="47"/>
      <c r="AP1" s="47"/>
      <c r="AQ1" s="47"/>
      <c r="AR1" s="47"/>
      <c r="AS1" s="47"/>
      <c r="AT1" s="47"/>
      <c r="AU1" s="47"/>
      <c r="AV1" s="47"/>
      <c r="AW1" s="47"/>
      <c r="AX1" s="47"/>
      <c r="AY1" s="47"/>
      <c r="BA1" s="736" t="s">
        <v>40</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
      </c>
      <c r="BB2" s="736"/>
      <c r="BC2" s="736"/>
      <c r="BD2" s="736"/>
      <c r="BE2" s="736"/>
    </row>
    <row r="3" spans="1:57" ht="18.600000000000001" customHeight="1">
      <c r="A3" s="47"/>
      <c r="B3" s="894" t="s">
        <v>2173</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12</v>
      </c>
      <c r="C6" s="896"/>
      <c r="D6" s="896"/>
      <c r="E6" s="896"/>
      <c r="F6" s="896"/>
      <c r="G6" s="897"/>
      <c r="H6" s="889" t="str">
        <f>IF(基本情報入力シート!L21="","",基本情報入力シート!L21)</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42</v>
      </c>
      <c r="C7" s="899"/>
      <c r="D7" s="899"/>
      <c r="E7" s="899"/>
      <c r="F7" s="899"/>
      <c r="G7" s="900"/>
      <c r="H7" s="901" t="str">
        <f>IF(基本情報入力シート!L22="","",基本情報入力シート!L22)</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2" t="str">
        <f>IF(基本情報入力シート!AM24="－","",基本情報入力シート!AM24)</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9" t="str">
        <f>IF(基本情報入力シート!L29="","",基本情報入力シート!L29)</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
      </c>
      <c r="M13" s="754"/>
      <c r="N13" s="754"/>
      <c r="O13" s="754"/>
      <c r="P13" s="754"/>
      <c r="Q13" s="754"/>
      <c r="R13" s="754"/>
      <c r="S13" s="754"/>
      <c r="T13" s="754"/>
      <c r="U13" s="755"/>
      <c r="V13" s="756" t="s">
        <v>27</v>
      </c>
      <c r="W13" s="757"/>
      <c r="X13" s="757"/>
      <c r="Y13" s="752"/>
      <c r="Z13" s="753" t="str">
        <f>IF(基本情報入力シート!L32="","",基本情報入力シート!L32)</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742"/>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778"/>
      <c r="E19" s="778"/>
      <c r="F19" s="778"/>
      <c r="G19" s="778"/>
      <c r="H19" s="778"/>
      <c r="I19" s="778"/>
      <c r="J19" s="778"/>
      <c r="K19" s="778"/>
      <c r="L19" s="778"/>
      <c r="M19" s="778"/>
      <c r="N19" s="778"/>
      <c r="O19" s="778"/>
      <c r="P19" s="779"/>
      <c r="Q19" s="780">
        <f>Q17+Q18</f>
        <v>0</v>
      </c>
      <c r="R19" s="781"/>
      <c r="S19" s="781"/>
      <c r="T19" s="781"/>
      <c r="U19" s="781"/>
      <c r="V19" s="782"/>
      <c r="W19" s="352" t="s">
        <v>50</v>
      </c>
      <c r="X19" s="52" t="s">
        <v>53</v>
      </c>
      <c r="Y19" s="908" t="str">
        <f>IF(H7="", "", IFERROR(IF(Q20&gt;=Q19,"○","×"),""))</f>
        <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5" customHeight="1" thickBot="1">
      <c r="A20" s="47"/>
      <c r="B20" s="353" t="s">
        <v>57</v>
      </c>
      <c r="C20" s="774" t="s">
        <v>2177</v>
      </c>
      <c r="D20" s="774"/>
      <c r="E20" s="774"/>
      <c r="F20" s="774"/>
      <c r="G20" s="774"/>
      <c r="H20" s="774"/>
      <c r="I20" s="774"/>
      <c r="J20" s="774"/>
      <c r="K20" s="774"/>
      <c r="L20" s="774"/>
      <c r="M20" s="774"/>
      <c r="N20" s="774"/>
      <c r="O20" s="774"/>
      <c r="P20" s="774"/>
      <c r="Q20" s="742"/>
      <c r="R20" s="743"/>
      <c r="S20" s="743"/>
      <c r="T20" s="743"/>
      <c r="U20" s="743"/>
      <c r="V20" s="744"/>
      <c r="W20" s="354" t="s">
        <v>50</v>
      </c>
      <c r="X20" s="52" t="s">
        <v>53</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18" t="s">
        <v>2298</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59</v>
      </c>
      <c r="C24" s="918" t="s">
        <v>60</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61</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50</v>
      </c>
      <c r="AA29" s="94" t="s">
        <v>53</v>
      </c>
      <c r="AB29" s="908" t="str">
        <f>IF(H7="", "", IFERROR(IF(T30&gt;=T29,"○","×"),""))</f>
        <v/>
      </c>
      <c r="AC29" s="367"/>
      <c r="AD29" s="368"/>
      <c r="AE29" s="368"/>
      <c r="AF29" s="368"/>
      <c r="AG29" s="368"/>
      <c r="AH29" s="368"/>
      <c r="AI29" s="368"/>
      <c r="AJ29" s="368"/>
      <c r="AK29" s="368"/>
      <c r="AL29" s="47"/>
      <c r="AM29" s="834" t="s">
        <v>64</v>
      </c>
      <c r="AN29" s="835"/>
      <c r="AO29" s="835"/>
      <c r="AP29" s="835"/>
      <c r="AQ29" s="835"/>
      <c r="AR29" s="835"/>
      <c r="AS29" s="835"/>
      <c r="AT29" s="835"/>
      <c r="AU29" s="835"/>
      <c r="AV29" s="835"/>
      <c r="AW29" s="835"/>
      <c r="AX29" s="835"/>
      <c r="AY29" s="836"/>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50</v>
      </c>
      <c r="AA30" s="94" t="s">
        <v>53</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35" t="s">
        <v>69</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899999999999999" customHeight="1" thickBot="1">
      <c r="A38" s="47"/>
      <c r="B38" s="561" t="s">
        <v>51</v>
      </c>
      <c r="C38" s="864" t="s">
        <v>71</v>
      </c>
      <c r="D38" s="864"/>
      <c r="E38" s="864"/>
      <c r="F38" s="864"/>
      <c r="G38" s="864"/>
      <c r="H38" s="864"/>
      <c r="I38" s="864"/>
      <c r="J38" s="864"/>
      <c r="K38" s="864"/>
      <c r="L38" s="864"/>
      <c r="M38" s="864"/>
      <c r="N38" s="864"/>
      <c r="O38" s="864"/>
      <c r="P38" s="864"/>
      <c r="Q38" s="864"/>
      <c r="R38" s="864"/>
      <c r="S38" s="937"/>
      <c r="T38" s="742"/>
      <c r="U38" s="743"/>
      <c r="V38" s="743"/>
      <c r="W38" s="743"/>
      <c r="X38" s="744"/>
      <c r="Y38" s="378" t="s">
        <v>50</v>
      </c>
      <c r="Z38" s="22"/>
      <c r="AA38" s="379" t="s">
        <v>72</v>
      </c>
      <c r="AB38" s="745">
        <f>IFERROR(T39/T37*100,0)</f>
        <v>0</v>
      </c>
      <c r="AC38" s="746"/>
      <c r="AD38" s="747"/>
      <c r="AE38" s="380" t="s">
        <v>73</v>
      </c>
      <c r="AF38" s="380" t="s">
        <v>74</v>
      </c>
      <c r="AG38" s="47" t="s">
        <v>53</v>
      </c>
      <c r="AH38" s="350" t="str">
        <f>IF(OR(T37=0, T37=""),"",(IF(AND(AB38&gt;=200/3, T38&gt;=T39),"○","×")))</f>
        <v/>
      </c>
      <c r="AI38" s="360"/>
      <c r="AJ38" s="360"/>
      <c r="AK38" s="360"/>
      <c r="AL38" s="47"/>
      <c r="AM38" s="851" t="s">
        <v>75</v>
      </c>
      <c r="AN38" s="852"/>
      <c r="AO38" s="852"/>
      <c r="AP38" s="852"/>
      <c r="AQ38" s="852"/>
      <c r="AR38" s="852"/>
      <c r="AS38" s="852"/>
      <c r="AT38" s="852"/>
      <c r="AU38" s="852"/>
      <c r="AV38" s="852"/>
      <c r="AW38" s="852"/>
      <c r="AX38" s="852"/>
      <c r="AY38" s="853"/>
    </row>
    <row r="39" spans="1:56" ht="19.899999999999999" customHeight="1" thickBot="1">
      <c r="A39" s="47"/>
      <c r="B39" s="381"/>
      <c r="C39" s="791" t="s">
        <v>76</v>
      </c>
      <c r="D39" s="792"/>
      <c r="E39" s="792"/>
      <c r="F39" s="792"/>
      <c r="G39" s="792"/>
      <c r="H39" s="792"/>
      <c r="I39" s="792"/>
      <c r="J39" s="792"/>
      <c r="K39" s="792"/>
      <c r="L39" s="792"/>
      <c r="M39" s="792"/>
      <c r="N39" s="792"/>
      <c r="O39" s="792"/>
      <c r="P39" s="792"/>
      <c r="Q39" s="792"/>
      <c r="R39" s="792"/>
      <c r="S39" s="792"/>
      <c r="T39" s="795"/>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0</v>
      </c>
      <c r="V40" s="798"/>
      <c r="W40" s="79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78</v>
      </c>
      <c r="BB42" s="931"/>
      <c r="BC42" s="931"/>
      <c r="BD42" s="931"/>
    </row>
    <row r="43" spans="1:56" s="15" customFormat="1" ht="18" customHeight="1" thickBot="1">
      <c r="A43" s="48"/>
      <c r="B43" s="850"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81</v>
      </c>
      <c r="BB45" s="931"/>
      <c r="BC45" s="931"/>
      <c r="BD45" s="931"/>
    </row>
    <row r="46" spans="1:56" s="15" customFormat="1" ht="18" customHeight="1" thickBot="1">
      <c r="A46" s="48"/>
      <c r="B46" s="926" t="s">
        <v>82</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84</v>
      </c>
      <c r="BB48" s="955"/>
      <c r="BC48" s="955"/>
      <c r="BD48" s="955"/>
    </row>
    <row r="49" spans="1:56" ht="18" customHeight="1" thickBot="1">
      <c r="A49" s="47"/>
      <c r="B49" s="914" t="s">
        <v>85</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88</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91</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74</v>
      </c>
      <c r="AL56" s="48"/>
      <c r="AM56" s="843" t="s">
        <v>93</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94</v>
      </c>
      <c r="BB58" s="955"/>
      <c r="BC58" s="955"/>
      <c r="BD58" s="955"/>
    </row>
    <row r="59" spans="1:56" ht="18" customHeight="1" thickBot="1">
      <c r="A59" s="47"/>
      <c r="B59" s="926" t="s">
        <v>95</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96</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2176</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97</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101</v>
      </c>
      <c r="C71" s="847"/>
      <c r="D71" s="848"/>
      <c r="E71" s="946" t="s">
        <v>102</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2185</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107</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2305</v>
      </c>
      <c r="C89" s="656"/>
      <c r="D89" s="656"/>
      <c r="E89" s="801"/>
      <c r="F89" s="802"/>
      <c r="G89" s="971"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2195</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114</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117</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5" t="s">
        <v>118</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119</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120</v>
      </c>
      <c r="C103" s="859"/>
      <c r="D103" s="859"/>
      <c r="E103" s="860" t="b">
        <v>0</v>
      </c>
      <c r="F103" s="517"/>
      <c r="G103" s="864" t="s">
        <v>2199</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121</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124</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125</v>
      </c>
      <c r="AF108" s="824"/>
      <c r="AG108" s="824"/>
      <c r="AH108" s="824"/>
      <c r="AI108" s="824"/>
      <c r="AJ108" s="825"/>
      <c r="AK108" s="350" t="str">
        <f>IF(H7="", "", IF(AND(BA109=TRUE,OR(Q18=0,BA110=TRUE),BA111=TRUE,BA112=TRUE, BA114=TRUE, BA113=TRUE,BA115=TRUE),"○","×"))</f>
        <v/>
      </c>
      <c r="AL108" s="47"/>
      <c r="AM108" s="840" t="s">
        <v>126</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127</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128</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2300</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128</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129</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130</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131</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132</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133</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134</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136</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132</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70" t="s">
        <v>2308</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140</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4"/>
      <c r="F124" s="875"/>
      <c r="G124" s="32" t="s">
        <v>142</v>
      </c>
      <c r="H124" s="874"/>
      <c r="I124" s="875"/>
      <c r="J124" s="32" t="s">
        <v>143</v>
      </c>
      <c r="K124" s="874"/>
      <c r="L124" s="875"/>
      <c r="M124" s="32" t="s">
        <v>144</v>
      </c>
      <c r="N124" s="27"/>
      <c r="O124" s="876" t="s">
        <v>42</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145</v>
      </c>
      <c r="O125" s="969"/>
      <c r="P125" s="969"/>
      <c r="Q125" s="969"/>
      <c r="R125" s="881" t="s">
        <v>21</v>
      </c>
      <c r="S125" s="881"/>
      <c r="T125" s="882" t="str">
        <f>IF(基本情報入力シート!L26="", "", 基本情報入力シート!L26)</f>
        <v/>
      </c>
      <c r="U125" s="882"/>
      <c r="V125" s="882"/>
      <c r="W125" s="882"/>
      <c r="X125" s="882"/>
      <c r="Y125" s="968" t="s">
        <v>22</v>
      </c>
      <c r="Z125" s="968"/>
      <c r="AA125" s="882" t="str">
        <f>IF(基本情報入力シート!L27="", "", 基本情報入力シート!L27)</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150</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151</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2174</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7" t="s">
        <v>153</v>
      </c>
      <c r="D136" s="958"/>
      <c r="E136" s="958"/>
      <c r="F136" s="958"/>
      <c r="G136" s="958"/>
      <c r="H136" s="958"/>
      <c r="I136" s="959"/>
      <c r="J136" s="877" t="s">
        <v>154</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7" t="s">
        <v>156</v>
      </c>
      <c r="D137" s="958"/>
      <c r="E137" s="958"/>
      <c r="F137" s="958"/>
      <c r="G137" s="958"/>
      <c r="H137" s="958"/>
      <c r="I137" s="959"/>
      <c r="J137" s="877" t="s">
        <v>157</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71" t="s">
        <v>2301</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70" t="s">
        <v>161</v>
      </c>
      <c r="D139" s="870"/>
      <c r="E139" s="870"/>
      <c r="F139" s="870"/>
      <c r="G139" s="870"/>
      <c r="H139" s="870"/>
      <c r="I139" s="870"/>
      <c r="J139" s="871" t="s">
        <v>162</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70" t="s">
        <v>164</v>
      </c>
      <c r="D140" s="870"/>
      <c r="E140" s="870"/>
      <c r="F140" s="870"/>
      <c r="G140" s="870"/>
      <c r="H140" s="870"/>
      <c r="I140" s="870"/>
      <c r="J140" s="871" t="s">
        <v>165</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70" t="s">
        <v>167</v>
      </c>
      <c r="D141" s="870"/>
      <c r="E141" s="870"/>
      <c r="F141" s="870"/>
      <c r="G141" s="870"/>
      <c r="H141" s="870"/>
      <c r="I141" s="870"/>
      <c r="J141" s="877" t="s">
        <v>2180</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168</v>
      </c>
      <c r="C142" s="870" t="s">
        <v>169</v>
      </c>
      <c r="D142" s="870"/>
      <c r="E142" s="870"/>
      <c r="F142" s="870"/>
      <c r="G142" s="870"/>
      <c r="H142" s="870"/>
      <c r="I142" s="870"/>
      <c r="J142" s="871" t="s">
        <v>2178</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2297</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170</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59</v>
      </c>
      <c r="C146" s="866" t="s">
        <v>171</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68" t="s">
        <v>172</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CFF"/>
    <pageSetUpPr fitToPage="1"/>
  </sheetPr>
  <dimension ref="A1:BH495"/>
  <sheetViews>
    <sheetView view="pageBreakPreview" zoomScale="86" zoomScaleNormal="85" zoomScaleSheetLayoutView="86" zoomScalePageLayoutView="70" workbookViewId="0">
      <selection activeCell="AM8" sqref="AM8"/>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
      </c>
      <c r="AP2" s="736"/>
      <c r="AQ2" s="736"/>
      <c r="AR2" s="736"/>
      <c r="AS2" s="736"/>
      <c r="BC2" s="270"/>
      <c r="BD2"/>
      <c r="BE2"/>
      <c r="BF2"/>
      <c r="BG2"/>
    </row>
    <row r="3" spans="1:60" ht="27" customHeight="1" thickBot="1">
      <c r="A3" s="1142" t="s">
        <v>42</v>
      </c>
      <c r="B3" s="1142"/>
      <c r="C3" s="1143"/>
      <c r="D3" s="1144" t="str">
        <f>IF(基本情報入力シート!L22="","",基本情報入力シート!L22)</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7" t="s">
        <v>175</v>
      </c>
      <c r="B5" s="1148"/>
      <c r="C5" s="1148"/>
      <c r="D5" s="1148"/>
      <c r="E5" s="1148"/>
      <c r="F5" s="1148"/>
      <c r="G5" s="1148"/>
      <c r="H5" s="1148"/>
      <c r="I5" s="1148"/>
      <c r="J5" s="1148"/>
      <c r="K5" s="1148"/>
      <c r="L5" s="1105">
        <f>IFERROR(SUM(AD:AD),"")</f>
        <v>0</v>
      </c>
      <c r="M5" s="1105"/>
      <c r="N5" s="289" t="s">
        <v>50</v>
      </c>
      <c r="O5" s="280"/>
      <c r="P5" s="260"/>
      <c r="Q5" s="261"/>
      <c r="R5" s="220"/>
      <c r="S5" s="262"/>
      <c r="T5" s="263"/>
      <c r="U5" s="263"/>
      <c r="V5" s="263"/>
      <c r="W5" s="263"/>
      <c r="X5" s="263"/>
      <c r="Y5" s="263"/>
      <c r="Z5" s="263"/>
      <c r="AA5" s="263"/>
      <c r="AB5" s="263"/>
      <c r="AC5" s="263"/>
      <c r="AD5" s="264"/>
      <c r="AE5" s="1091" t="s">
        <v>176</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177</v>
      </c>
      <c r="C6" s="1148"/>
      <c r="D6" s="1148"/>
      <c r="E6" s="1148"/>
      <c r="F6" s="1148"/>
      <c r="G6" s="1148"/>
      <c r="H6" s="1148"/>
      <c r="I6" s="1148"/>
      <c r="J6" s="1148"/>
      <c r="K6" s="1148"/>
      <c r="L6" s="1105">
        <f>IFERROR(SUM(AE:AE),"")</f>
        <v>0</v>
      </c>
      <c r="M6" s="1105"/>
      <c r="N6" s="289" t="s">
        <v>50</v>
      </c>
      <c r="O6" s="259"/>
      <c r="P6" s="260"/>
      <c r="Q6" s="261"/>
      <c r="R6" s="220"/>
      <c r="S6" s="262"/>
      <c r="T6" s="263"/>
      <c r="U6" s="263"/>
      <c r="V6" s="263"/>
      <c r="W6" s="263"/>
      <c r="X6" s="263"/>
      <c r="Y6" s="263"/>
      <c r="Z6" s="263"/>
      <c r="AA6" s="263"/>
      <c r="AB6" s="263"/>
      <c r="AC6" s="263"/>
      <c r="AD6" s="264"/>
      <c r="AE6" s="1091" t="s">
        <v>2205</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178</v>
      </c>
      <c r="C7" s="1148"/>
      <c r="D7" s="1148"/>
      <c r="E7" s="1148"/>
      <c r="F7" s="1148"/>
      <c r="G7" s="1148"/>
      <c r="H7" s="1148"/>
      <c r="I7" s="1148"/>
      <c r="J7" s="1148"/>
      <c r="K7" s="1148"/>
      <c r="L7" s="1105">
        <f>IFERROR(SUM(AG:AG),"")</f>
        <v>0</v>
      </c>
      <c r="M7" s="110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179</v>
      </c>
      <c r="AP7" s="1130"/>
      <c r="AT7" s="297"/>
      <c r="AU7" s="1090"/>
      <c r="AV7" s="1090"/>
      <c r="AW7" s="1090"/>
      <c r="AX7" s="1090"/>
      <c r="AY7" s="1090"/>
      <c r="AZ7" s="1090"/>
      <c r="BA7" s="1090"/>
      <c r="BB7" s="298"/>
      <c r="BC7" s="1090"/>
      <c r="BD7" s="1090"/>
      <c r="BE7" s="1090"/>
      <c r="BF7" s="1090"/>
      <c r="BG7" s="1090"/>
    </row>
    <row r="8" spans="1:60" ht="43.9" customHeight="1" thickBot="1">
      <c r="A8" s="1128" t="s">
        <v>180</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2168</v>
      </c>
      <c r="C10" s="1107"/>
      <c r="D10" s="1107"/>
      <c r="E10" s="1107"/>
      <c r="F10" s="1108"/>
      <c r="G10" s="1112" t="s">
        <v>31</v>
      </c>
      <c r="H10" s="1114" t="s">
        <v>32</v>
      </c>
      <c r="I10" s="1114"/>
      <c r="J10" s="1115" t="s">
        <v>184</v>
      </c>
      <c r="K10" s="1117" t="s">
        <v>34</v>
      </c>
      <c r="L10" s="1119" t="s">
        <v>2200</v>
      </c>
      <c r="M10" s="1094"/>
      <c r="N10" s="1096" t="s">
        <v>185</v>
      </c>
      <c r="O10" s="1098" t="s">
        <v>186</v>
      </c>
      <c r="P10" s="1140" t="s">
        <v>187</v>
      </c>
      <c r="Q10" s="1136" t="s">
        <v>2201</v>
      </c>
      <c r="R10" s="1123" t="s">
        <v>188</v>
      </c>
      <c r="S10" s="1131"/>
      <c r="T10" s="1131"/>
      <c r="U10" s="1131"/>
      <c r="V10" s="1131"/>
      <c r="W10" s="1131"/>
      <c r="X10" s="1131"/>
      <c r="Y10" s="1131"/>
      <c r="Z10" s="1131"/>
      <c r="AA10" s="1131"/>
      <c r="AB10" s="1131"/>
      <c r="AC10" s="1132"/>
      <c r="AD10" s="1123" t="s">
        <v>2202</v>
      </c>
      <c r="AE10" s="1125" t="s">
        <v>189</v>
      </c>
      <c r="AF10" s="1126"/>
      <c r="AG10" s="1127" t="s">
        <v>190</v>
      </c>
      <c r="AH10" s="1126"/>
      <c r="AI10" s="313" t="s">
        <v>191</v>
      </c>
      <c r="AJ10" s="313" t="s">
        <v>192</v>
      </c>
      <c r="AK10" s="313" t="s">
        <v>193</v>
      </c>
      <c r="AL10" s="314" t="s">
        <v>194</v>
      </c>
      <c r="AM10" s="1121" t="s">
        <v>195</v>
      </c>
      <c r="AN10" s="315"/>
      <c r="AO10" s="1154" t="s">
        <v>196</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197</v>
      </c>
      <c r="I11" s="317" t="s">
        <v>198</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199</v>
      </c>
      <c r="AF11" s="319" t="s">
        <v>200</v>
      </c>
      <c r="AG11" s="319" t="s">
        <v>201</v>
      </c>
      <c r="AH11" s="320" t="s">
        <v>202</v>
      </c>
      <c r="AI11" s="320" t="s">
        <v>203</v>
      </c>
      <c r="AJ11" s="321" t="s">
        <v>204</v>
      </c>
      <c r="AK11" s="321" t="s">
        <v>205</v>
      </c>
      <c r="AL11" s="529" t="s">
        <v>2203</v>
      </c>
      <c r="AM11" s="112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7">
        <v>1</v>
      </c>
      <c r="B12" s="1081" t="str">
        <f>IF(基本情報入力シート!B39="","",基本情報入力シート!B39)</f>
        <v/>
      </c>
      <c r="C12" s="1082"/>
      <c r="D12" s="1082"/>
      <c r="E12" s="1082"/>
      <c r="F12" s="1082"/>
      <c r="G12" s="1087" t="str">
        <f>IF(基本情報入力シート!L39="", "", 基本情報入力シート!L39)</f>
        <v/>
      </c>
      <c r="H12" s="1087" t="str">
        <f>IF(基本情報入力シート!Q39="", "", 基本情報入力シート!Q39)</f>
        <v/>
      </c>
      <c r="I12" s="1087" t="str">
        <f>IF(基本情報入力シート!V39="", "", 基本情報入力シート!V39)</f>
        <v/>
      </c>
      <c r="J12" s="1087" t="str">
        <f>IF(基本情報入力シート!W39="", "", 基本情報入力シート!W39)</f>
        <v/>
      </c>
      <c r="K12" s="1087" t="str">
        <f>IF(基本情報入力シート!X39="", "", 基本情報入力シート!X39)</f>
        <v/>
      </c>
      <c r="L12" s="1035" t="str">
        <f>IF(基本情報入力シート!AC39=0, "",基本情報入力シート!AC39)</f>
        <v/>
      </c>
      <c r="M12" s="1151"/>
      <c r="N12" s="996"/>
      <c r="O12" s="981" t="str">
        <f>IFERROR(VLOOKUP(K12,【参考】数式用２!$A$2:$AD$50,MATCH(N12,【参考】数式用２!$C$4:$AD$4,0)+2,0),"")</f>
        <v/>
      </c>
      <c r="P12" s="1065"/>
      <c r="Q12" s="1068" t="str">
        <f>IFERROR(VLOOKUP(K12,【参考】数式用２!$A$2:$AC$50,MATCH(P12,【参考】数式用２!$C$4:$AC$4,0)+2,0),"")</f>
        <v/>
      </c>
      <c r="R12" s="1071" t="s">
        <v>141</v>
      </c>
      <c r="S12" s="1074"/>
      <c r="T12" s="990" t="s">
        <v>217</v>
      </c>
      <c r="U12" s="1074"/>
      <c r="V12" s="990" t="s">
        <v>218</v>
      </c>
      <c r="W12" s="1074"/>
      <c r="X12" s="990" t="s">
        <v>217</v>
      </c>
      <c r="Y12" s="1074"/>
      <c r="Z12" s="990" t="s">
        <v>219</v>
      </c>
      <c r="AA12" s="990" t="s">
        <v>72</v>
      </c>
      <c r="AB12" s="990" t="str">
        <f>IF(S12&gt;=1,(W12*12+Y12)-(S12*12+U12)+1,"")</f>
        <v/>
      </c>
      <c r="AC12" s="993" t="s">
        <v>220</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IF(基本情報入力シート!B40="", "",基本情報入力シート!B40)</f>
        <v/>
      </c>
      <c r="C16" s="1030"/>
      <c r="D16" s="1030"/>
      <c r="E16" s="1030"/>
      <c r="F16" s="1030"/>
      <c r="G16" s="1030" t="str">
        <f>IF(基本情報入力シート!L40="", "",基本情報入力シート!L40)</f>
        <v/>
      </c>
      <c r="H16" s="1030" t="str">
        <f>IF(基本情報入力シート!Q40="", "",基本情報入力シート!Q40)</f>
        <v/>
      </c>
      <c r="I16" s="1030" t="str">
        <f>IF(基本情報入力シート!V40="", "",基本情報入力シート!V40)</f>
        <v/>
      </c>
      <c r="J16" s="1030" t="str">
        <f>IF(基本情報入力シート!W40="", "",基本情報入力シート!W40)</f>
        <v/>
      </c>
      <c r="K16" s="1030" t="str">
        <f>IF(基本情報入力シート!X40="", "",基本情報入力シート!X40)</f>
        <v/>
      </c>
      <c r="L16" s="1035" t="str">
        <f>IF(基本情報入力シート!AC40=0, "",基本情報入力シート!AC40)</f>
        <v/>
      </c>
      <c r="M16" s="1150"/>
      <c r="N16" s="996"/>
      <c r="O16" s="981" t="str">
        <f>IFERROR(VLOOKUP(K16,【参考】数式用２!$A$2:$AD$50,MATCH(N16,【参考】数式用２!$C$4:$AD$4,0)+2,0),"")</f>
        <v/>
      </c>
      <c r="P16" s="1065"/>
      <c r="Q16" s="1068" t="str">
        <f>IFERROR(VLOOKUP(K16,【参考】数式用２!$A$2:$AC$50,MATCH(P16,【参考】数式用２!$C$4:$AC$4,0)+2,0),"")</f>
        <v/>
      </c>
      <c r="R16" s="1071" t="s">
        <v>141</v>
      </c>
      <c r="S16" s="1074"/>
      <c r="T16" s="990" t="s">
        <v>217</v>
      </c>
      <c r="U16" s="1074"/>
      <c r="V16" s="990" t="s">
        <v>218</v>
      </c>
      <c r="W16" s="1074"/>
      <c r="X16" s="990" t="s">
        <v>217</v>
      </c>
      <c r="Y16" s="1074"/>
      <c r="Z16" s="990" t="s">
        <v>219</v>
      </c>
      <c r="AA16" s="990" t="s">
        <v>72</v>
      </c>
      <c r="AB16" s="990" t="str">
        <f>IF(S16&gt;=1,(W16*12+Y16)-(S16*12+U16)+1,"")</f>
        <v/>
      </c>
      <c r="AC16" s="993" t="s">
        <v>220</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IF(基本情報入力シート!B41="", "",基本情報入力シート!B41)</f>
        <v/>
      </c>
      <c r="C20" s="1030"/>
      <c r="D20" s="1030"/>
      <c r="E20" s="1030"/>
      <c r="F20" s="1030"/>
      <c r="G20" s="1030" t="str">
        <f>IF(基本情報入力シート!L41="", "",基本情報入力シート!L41)</f>
        <v/>
      </c>
      <c r="H20" s="1030" t="str">
        <f>IF(基本情報入力シート!Q41="", "",基本情報入力シート!Q41)</f>
        <v/>
      </c>
      <c r="I20" s="1030" t="str">
        <f>IF(基本情報入力シート!V41="", "",基本情報入力シート!V41)</f>
        <v/>
      </c>
      <c r="J20" s="1030" t="str">
        <f>IF(基本情報入力シート!W41="", "",基本情報入力シート!W41)</f>
        <v/>
      </c>
      <c r="K20" s="1030" t="str">
        <f>IF(基本情報入力シート!X41="", "",基本情報入力シート!X41)</f>
        <v/>
      </c>
      <c r="L20" s="1035" t="str">
        <f>IF(基本情報入力シート!AC41=0, "",基本情報入力シート!AC41)</f>
        <v/>
      </c>
      <c r="M20" s="1038"/>
      <c r="N20" s="996"/>
      <c r="O20" s="981" t="str">
        <f>IFERROR(VLOOKUP(K20,【参考】数式用２!$A$2:$AD$50,MATCH(N20,【参考】数式用２!$C$4:$AD$4,0)+2,0),"")</f>
        <v/>
      </c>
      <c r="P20" s="1065"/>
      <c r="Q20" s="1068" t="str">
        <f>IFERROR(VLOOKUP(K20,【参考】数式用２!$A$2:$AC$50,MATCH(P20,【参考】数式用２!$C$4:$AC$4,0)+2,0),"")</f>
        <v/>
      </c>
      <c r="R20" s="1071" t="s">
        <v>141</v>
      </c>
      <c r="S20" s="1074"/>
      <c r="T20" s="990" t="s">
        <v>217</v>
      </c>
      <c r="U20" s="1074"/>
      <c r="V20" s="990" t="s">
        <v>218</v>
      </c>
      <c r="W20" s="1074"/>
      <c r="X20" s="990" t="s">
        <v>217</v>
      </c>
      <c r="Y20" s="1074"/>
      <c r="Z20" s="990" t="s">
        <v>219</v>
      </c>
      <c r="AA20" s="990" t="s">
        <v>72</v>
      </c>
      <c r="AB20" s="990" t="str">
        <f>IF(S20&gt;=1,(W20*12+Y20)-(S20*12+U20)+1,"")</f>
        <v/>
      </c>
      <c r="AC20" s="993" t="s">
        <v>220</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IF(基本情報入力シート!B42="", "",基本情報入力シート!B42)</f>
        <v/>
      </c>
      <c r="C24" s="1030"/>
      <c r="D24" s="1030"/>
      <c r="E24" s="1030"/>
      <c r="F24" s="1030"/>
      <c r="G24" s="1030" t="str">
        <f>IF(基本情報入力シート!L42="", "",基本情報入力シート!L42)</f>
        <v/>
      </c>
      <c r="H24" s="1030" t="str">
        <f>IF(基本情報入力シート!Q42="", "",基本情報入力シート!Q42)</f>
        <v/>
      </c>
      <c r="I24" s="1030" t="str">
        <f>IF(基本情報入力シート!V42="", "",基本情報入力シート!V42)</f>
        <v/>
      </c>
      <c r="J24" s="1030" t="str">
        <f>IF(基本情報入力シート!W42="", "",基本情報入力シート!W42)</f>
        <v/>
      </c>
      <c r="K24" s="1030" t="str">
        <f>IF(基本情報入力シート!X42="", "",基本情報入力シート!X42)</f>
        <v/>
      </c>
      <c r="L24" s="1035" t="str">
        <f>IF(基本情報入力シート!AC42=0, "",基本情報入力シート!AC42)</f>
        <v/>
      </c>
      <c r="M24" s="1038"/>
      <c r="N24" s="996"/>
      <c r="O24" s="981" t="str">
        <f>IFERROR(VLOOKUP(K24,【参考】数式用２!$A$2:$AD$50,MATCH(N24,【参考】数式用２!$C$4:$AD$4,0)+2,0),"")</f>
        <v/>
      </c>
      <c r="P24" s="1065"/>
      <c r="Q24" s="1068" t="str">
        <f>IFERROR(VLOOKUP(K24,【参考】数式用２!$A$2:$AC$50,MATCH(P24,【参考】数式用２!$C$4:$AC$4,0)+2,0),"")</f>
        <v/>
      </c>
      <c r="R24" s="1071" t="s">
        <v>141</v>
      </c>
      <c r="S24" s="1074"/>
      <c r="T24" s="990" t="s">
        <v>217</v>
      </c>
      <c r="U24" s="1074"/>
      <c r="V24" s="990" t="s">
        <v>218</v>
      </c>
      <c r="W24" s="1074"/>
      <c r="X24" s="990" t="s">
        <v>217</v>
      </c>
      <c r="Y24" s="1074"/>
      <c r="Z24" s="990" t="s">
        <v>219</v>
      </c>
      <c r="AA24" s="990" t="s">
        <v>72</v>
      </c>
      <c r="AB24" s="990" t="str">
        <f>IF(S24&gt;=1,(W24*12+Y24)-(S24*12+U24)+1,"")</f>
        <v/>
      </c>
      <c r="AC24" s="993" t="s">
        <v>220</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IF(基本情報入力シート!B43="", "",基本情報入力シート!B43)</f>
        <v/>
      </c>
      <c r="C28" s="1030"/>
      <c r="D28" s="1030"/>
      <c r="E28" s="1030"/>
      <c r="F28" s="1030"/>
      <c r="G28" s="1030" t="str">
        <f>IF(基本情報入力シート!L43="", "",基本情報入力シート!L43)</f>
        <v/>
      </c>
      <c r="H28" s="1030" t="str">
        <f>IF(基本情報入力シート!Q43="", "",基本情報入力シート!Q43)</f>
        <v/>
      </c>
      <c r="I28" s="1030" t="str">
        <f>IF(基本情報入力シート!V43="", "",基本情報入力シート!V43)</f>
        <v/>
      </c>
      <c r="J28" s="1030" t="str">
        <f>IF(基本情報入力シート!W43="", "",基本情報入力シート!W43)</f>
        <v/>
      </c>
      <c r="K28" s="1030" t="str">
        <f>IF(基本情報入力シート!X43="", "",基本情報入力シート!X43)</f>
        <v/>
      </c>
      <c r="L28" s="1035" t="str">
        <f>IF(基本情報入力シート!AC43=0, "",基本情報入力シート!AC43)</f>
        <v/>
      </c>
      <c r="M28" s="1038"/>
      <c r="N28" s="996"/>
      <c r="O28" s="981" t="str">
        <f>IFERROR(VLOOKUP(K28,【参考】数式用２!$A$2:$AD$50,MATCH(N28,【参考】数式用２!$C$4:$AD$4,0)+2,0),"")</f>
        <v/>
      </c>
      <c r="P28" s="1065"/>
      <c r="Q28" s="1068" t="str">
        <f>IFERROR(VLOOKUP(K28,【参考】数式用２!$A$2:$AC$50,MATCH(P28,【参考】数式用２!$C$4:$AC$4,0)+2,0),"")</f>
        <v/>
      </c>
      <c r="R28" s="1071" t="s">
        <v>141</v>
      </c>
      <c r="S28" s="1074"/>
      <c r="T28" s="990" t="s">
        <v>217</v>
      </c>
      <c r="U28" s="1074"/>
      <c r="V28" s="990" t="s">
        <v>218</v>
      </c>
      <c r="W28" s="1074"/>
      <c r="X28" s="990" t="s">
        <v>217</v>
      </c>
      <c r="Y28" s="1074"/>
      <c r="Z28" s="990" t="s">
        <v>219</v>
      </c>
      <c r="AA28" s="990" t="s">
        <v>72</v>
      </c>
      <c r="AB28" s="990" t="str">
        <f>IF(S28&gt;=1,(W28*12+Y28)-(S28*12+U28)+1,"")</f>
        <v/>
      </c>
      <c r="AC28" s="993" t="s">
        <v>220</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IF(基本情報入力シート!B44="", "",基本情報入力シート!B44)</f>
        <v/>
      </c>
      <c r="C32" s="1044"/>
      <c r="D32" s="1044"/>
      <c r="E32" s="1044"/>
      <c r="F32" s="1044"/>
      <c r="G32" s="1044" t="str">
        <f>IF(基本情報入力シート!L44="", "",基本情報入力シート!L44)</f>
        <v/>
      </c>
      <c r="H32" s="1044" t="str">
        <f>IF(基本情報入力シート!Q44="", "",基本情報入力シート!Q44)</f>
        <v/>
      </c>
      <c r="I32" s="1044" t="str">
        <f>IF(基本情報入力シート!V44="", "",基本情報入力シート!V44)</f>
        <v/>
      </c>
      <c r="J32" s="1044" t="str">
        <f>IF(基本情報入力シート!W44="", "",基本情報入力シート!W44)</f>
        <v/>
      </c>
      <c r="K32" s="1044" t="str">
        <f>IF(基本情報入力シート!X44="", "",基本情報入力シート!X44)</f>
        <v/>
      </c>
      <c r="L32" s="1035" t="str">
        <f>IF(基本情報入力シート!AC44=0, "",基本情報入力シート!AC44)</f>
        <v/>
      </c>
      <c r="M32" s="1038"/>
      <c r="N32" s="996"/>
      <c r="O32" s="981" t="str">
        <f>IFERROR(VLOOKUP(K32,【参考】数式用２!$A$2:$AD$50,MATCH(N32,【参考】数式用２!$C$4:$AD$4,0)+2,0),"")</f>
        <v/>
      </c>
      <c r="P32" s="1065"/>
      <c r="Q32" s="1068" t="str">
        <f>IFERROR(VLOOKUP(K32,【参考】数式用２!$A$2:$AC$50,MATCH(P32,【参考】数式用２!$C$4:$AC$4,0)+2,0),"")</f>
        <v/>
      </c>
      <c r="R32" s="1071" t="s">
        <v>141</v>
      </c>
      <c r="S32" s="1074"/>
      <c r="T32" s="990" t="s">
        <v>217</v>
      </c>
      <c r="U32" s="1074"/>
      <c r="V32" s="990" t="s">
        <v>218</v>
      </c>
      <c r="W32" s="1074"/>
      <c r="X32" s="990" t="s">
        <v>217</v>
      </c>
      <c r="Y32" s="1074"/>
      <c r="Z32" s="990" t="s">
        <v>219</v>
      </c>
      <c r="AA32" s="990" t="s">
        <v>72</v>
      </c>
      <c r="AB32" s="990" t="str">
        <f>IF(S32&gt;=1,(W32*12+Y32)-(S32*12+U32)+1,"")</f>
        <v/>
      </c>
      <c r="AC32" s="993" t="s">
        <v>220</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IF(基本情報入力シート!B45="", "",基本情報入力シート!B45)</f>
        <v/>
      </c>
      <c r="C36" s="1030"/>
      <c r="D36" s="1030"/>
      <c r="E36" s="1030"/>
      <c r="F36" s="1030"/>
      <c r="G36" s="1030" t="str">
        <f>IF(基本情報入力シート!L45="", "",基本情報入力シート!L45)</f>
        <v/>
      </c>
      <c r="H36" s="1030" t="str">
        <f>IF(基本情報入力シート!Q45="", "",基本情報入力シート!Q45)</f>
        <v/>
      </c>
      <c r="I36" s="1030" t="str">
        <f>IF(基本情報入力シート!V45="", "",基本情報入力シート!V45)</f>
        <v/>
      </c>
      <c r="J36" s="1030" t="str">
        <f>IF(基本情報入力シート!W45="", "",基本情報入力シート!W45)</f>
        <v/>
      </c>
      <c r="K36" s="1030" t="str">
        <f>IF(基本情報入力シート!X45="", "",基本情報入力シート!X45)</f>
        <v/>
      </c>
      <c r="L36" s="1035" t="str">
        <f>IF(基本情報入力シート!AC45=0, "",基本情報入力シート!AC45)</f>
        <v/>
      </c>
      <c r="M36" s="1038"/>
      <c r="N36" s="996"/>
      <c r="O36" s="981" t="str">
        <f>IFERROR(VLOOKUP(K36,【参考】数式用２!$A$2:$AD$50,MATCH(N36,【参考】数式用２!$C$4:$AD$4,0)+2,0),"")</f>
        <v/>
      </c>
      <c r="P36" s="1065"/>
      <c r="Q36" s="1068" t="str">
        <f>IFERROR(VLOOKUP(K36,【参考】数式用２!$A$2:$AC$50,MATCH(P36,【参考】数式用２!$C$4:$AC$4,0)+2,0),"")</f>
        <v/>
      </c>
      <c r="R36" s="1071" t="s">
        <v>141</v>
      </c>
      <c r="S36" s="1074"/>
      <c r="T36" s="990" t="s">
        <v>217</v>
      </c>
      <c r="U36" s="1074"/>
      <c r="V36" s="990" t="s">
        <v>218</v>
      </c>
      <c r="W36" s="1074"/>
      <c r="X36" s="990" t="s">
        <v>217</v>
      </c>
      <c r="Y36" s="1074"/>
      <c r="Z36" s="990" t="s">
        <v>219</v>
      </c>
      <c r="AA36" s="990" t="s">
        <v>72</v>
      </c>
      <c r="AB36" s="990" t="str">
        <f>IF(S36&gt;=1,(W36*12+Y36)-(S36*12+U36)+1,"")</f>
        <v/>
      </c>
      <c r="AC36" s="993" t="s">
        <v>220</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IF(基本情報入力シート!B46="", "",基本情報入力シート!B46)</f>
        <v/>
      </c>
      <c r="C40" s="1030"/>
      <c r="D40" s="1030"/>
      <c r="E40" s="1030"/>
      <c r="F40" s="1030"/>
      <c r="G40" s="1030" t="str">
        <f>IF(基本情報入力シート!L46="", "",基本情報入力シート!L46)</f>
        <v/>
      </c>
      <c r="H40" s="1030" t="str">
        <f>IF(基本情報入力シート!Q46="", "",基本情報入力シート!Q46)</f>
        <v/>
      </c>
      <c r="I40" s="1030" t="str">
        <f>IF(基本情報入力シート!V46="", "",基本情報入力シート!V46)</f>
        <v/>
      </c>
      <c r="J40" s="1030" t="str">
        <f>IF(基本情報入力シート!W46="", "",基本情報入力シート!W46)</f>
        <v/>
      </c>
      <c r="K40" s="1030" t="str">
        <f>IF(基本情報入力シート!X46="", "",基本情報入力シート!X46)</f>
        <v/>
      </c>
      <c r="L40" s="1035" t="str">
        <f>IF(基本情報入力シート!AC46=0, "",基本情報入力シート!AC46)</f>
        <v/>
      </c>
      <c r="M40" s="1038"/>
      <c r="N40" s="996"/>
      <c r="O40" s="981" t="str">
        <f>IFERROR(VLOOKUP(K40,【参考】数式用２!$A$2:$AD$50,MATCH(N40,【参考】数式用２!$C$4:$AD$4,0)+2,0),"")</f>
        <v/>
      </c>
      <c r="P40" s="1065"/>
      <c r="Q40" s="1068" t="str">
        <f>IFERROR(VLOOKUP(K40,【参考】数式用２!$A$2:$AC$50,MATCH(P40,【参考】数式用２!$C$4:$AC$4,0)+2,0),"")</f>
        <v/>
      </c>
      <c r="R40" s="1071" t="s">
        <v>141</v>
      </c>
      <c r="S40" s="1074"/>
      <c r="T40" s="990" t="s">
        <v>217</v>
      </c>
      <c r="U40" s="1074"/>
      <c r="V40" s="990" t="s">
        <v>218</v>
      </c>
      <c r="W40" s="1074"/>
      <c r="X40" s="990" t="s">
        <v>217</v>
      </c>
      <c r="Y40" s="1074"/>
      <c r="Z40" s="990" t="s">
        <v>219</v>
      </c>
      <c r="AA40" s="990" t="s">
        <v>72</v>
      </c>
      <c r="AB40" s="990" t="str">
        <f>IF(S40&gt;=1,(W40*12+Y40)-(S40*12+U40)+1,"")</f>
        <v/>
      </c>
      <c r="AC40" s="993" t="s">
        <v>220</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IF(基本情報入力シート!B47="", "",基本情報入力シート!B47)</f>
        <v/>
      </c>
      <c r="C44" s="1030"/>
      <c r="D44" s="1030"/>
      <c r="E44" s="1030"/>
      <c r="F44" s="1030"/>
      <c r="G44" s="1030" t="str">
        <f>IF(基本情報入力シート!L47="", "",基本情報入力シート!L47)</f>
        <v/>
      </c>
      <c r="H44" s="1030" t="str">
        <f>IF(基本情報入力シート!Q47="", "",基本情報入力シート!Q47)</f>
        <v/>
      </c>
      <c r="I44" s="1030" t="str">
        <f>IF(基本情報入力シート!V47="", "",基本情報入力シート!V47)</f>
        <v/>
      </c>
      <c r="J44" s="1030" t="str">
        <f>IF(基本情報入力シート!W47="", "",基本情報入力シート!W47)</f>
        <v/>
      </c>
      <c r="K44" s="1030" t="str">
        <f>IF(基本情報入力シート!X47="", "",基本情報入力シート!X47)</f>
        <v/>
      </c>
      <c r="L44" s="1035" t="str">
        <f>IF(基本情報入力シート!AC47=0, "",基本情報入力シート!AC47)</f>
        <v/>
      </c>
      <c r="M44" s="1038"/>
      <c r="N44" s="996"/>
      <c r="O44" s="981" t="str">
        <f>IFERROR(VLOOKUP(K44,【参考】数式用２!$A$2:$AD$50,MATCH(N44,【参考】数式用２!$C$4:$AD$4,0)+2,0),"")</f>
        <v/>
      </c>
      <c r="P44" s="1065"/>
      <c r="Q44" s="1068" t="str">
        <f>IFERROR(VLOOKUP(K44,【参考】数式用２!$A$2:$AC$50,MATCH(P44,【参考】数式用２!$C$4:$AC$4,0)+2,0),"")</f>
        <v/>
      </c>
      <c r="R44" s="1071" t="s">
        <v>141</v>
      </c>
      <c r="S44" s="1074"/>
      <c r="T44" s="990" t="s">
        <v>217</v>
      </c>
      <c r="U44" s="1074"/>
      <c r="V44" s="990" t="s">
        <v>218</v>
      </c>
      <c r="W44" s="1074"/>
      <c r="X44" s="990" t="s">
        <v>217</v>
      </c>
      <c r="Y44" s="1074"/>
      <c r="Z44" s="990" t="s">
        <v>219</v>
      </c>
      <c r="AA44" s="990" t="s">
        <v>72</v>
      </c>
      <c r="AB44" s="990" t="str">
        <f>IF(S44&gt;=1,(W44*12+Y44)-(S44*12+U44)+1,"")</f>
        <v/>
      </c>
      <c r="AC44" s="993" t="s">
        <v>220</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IF(基本情報入力シート!B48="", "",基本情報入力シート!B48)</f>
        <v/>
      </c>
      <c r="C48" s="1030"/>
      <c r="D48" s="1030"/>
      <c r="E48" s="1030"/>
      <c r="F48" s="1030"/>
      <c r="G48" s="1030" t="str">
        <f>IF(基本情報入力シート!L48="", "",基本情報入力シート!L48)</f>
        <v/>
      </c>
      <c r="H48" s="1030" t="str">
        <f>IF(基本情報入力シート!Q48="", "",基本情報入力シート!Q48)</f>
        <v/>
      </c>
      <c r="I48" s="1030" t="str">
        <f>IF(基本情報入力シート!V48="", "",基本情報入力シート!V48)</f>
        <v/>
      </c>
      <c r="J48" s="1030" t="str">
        <f>IF(基本情報入力シート!W48="", "",基本情報入力シート!W48)</f>
        <v/>
      </c>
      <c r="K48" s="1030" t="str">
        <f>IF(基本情報入力シート!X48="", "",基本情報入力シート!X48)</f>
        <v/>
      </c>
      <c r="L48" s="1035" t="str">
        <f>IF(基本情報入力シート!AC48=0, "",基本情報入力シート!AC48)</f>
        <v/>
      </c>
      <c r="M48" s="1038"/>
      <c r="N48" s="996"/>
      <c r="O48" s="981" t="str">
        <f>IFERROR(VLOOKUP(K48,【参考】数式用２!$A$2:$AD$50,MATCH(N48,【参考】数式用２!$C$4:$AD$4,0)+2,0),"")</f>
        <v/>
      </c>
      <c r="P48" s="1065"/>
      <c r="Q48" s="1068" t="str">
        <f>IFERROR(VLOOKUP(K48,【参考】数式用２!$A$2:$AC$50,MATCH(P48,【参考】数式用２!$C$4:$AC$4,0)+2,0),"")</f>
        <v/>
      </c>
      <c r="R48" s="1071" t="s">
        <v>141</v>
      </c>
      <c r="S48" s="1074"/>
      <c r="T48" s="990" t="s">
        <v>217</v>
      </c>
      <c r="U48" s="1074"/>
      <c r="V48" s="990" t="s">
        <v>218</v>
      </c>
      <c r="W48" s="1074"/>
      <c r="X48" s="990" t="s">
        <v>217</v>
      </c>
      <c r="Y48" s="1074"/>
      <c r="Z48" s="990" t="s">
        <v>219</v>
      </c>
      <c r="AA48" s="990" t="s">
        <v>72</v>
      </c>
      <c r="AB48" s="990" t="str">
        <f>IF(S48&gt;=1,(W48*12+Y48)-(S48*12+U48)+1,"")</f>
        <v/>
      </c>
      <c r="AC48" s="993" t="s">
        <v>220</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IF(基本情報入力シート!B49="", "",基本情報入力シート!B49)</f>
        <v/>
      </c>
      <c r="C52" s="1030"/>
      <c r="D52" s="1030"/>
      <c r="E52" s="1030"/>
      <c r="F52" s="1030"/>
      <c r="G52" s="1030" t="str">
        <f>IF(基本情報入力シート!L49="", "",基本情報入力シート!L49)</f>
        <v/>
      </c>
      <c r="H52" s="1030" t="str">
        <f>IF(基本情報入力シート!Q49="", "",基本情報入力シート!Q49)</f>
        <v/>
      </c>
      <c r="I52" s="1030" t="str">
        <f>IF(基本情報入力シート!V49="", "",基本情報入力シート!V49)</f>
        <v/>
      </c>
      <c r="J52" s="1030" t="str">
        <f>IF(基本情報入力シート!W49="", "",基本情報入力シート!W49)</f>
        <v/>
      </c>
      <c r="K52" s="1030" t="str">
        <f>IF(基本情報入力シート!X49="", "",基本情報入力シート!X49)</f>
        <v/>
      </c>
      <c r="L52" s="1035" t="str">
        <f>IF(基本情報入力シート!AC49=0, "",基本情報入力シート!AC49)</f>
        <v/>
      </c>
      <c r="M52" s="1038"/>
      <c r="N52" s="996"/>
      <c r="O52" s="981" t="str">
        <f>IFERROR(VLOOKUP(K52,【参考】数式用２!$A$2:$AD$50,MATCH(N52,【参考】数式用２!$C$4:$AD$4,0)+2,0),"")</f>
        <v/>
      </c>
      <c r="P52" s="1065"/>
      <c r="Q52" s="1068" t="str">
        <f>IFERROR(VLOOKUP(K52,【参考】数式用２!$A$2:$AC$50,MATCH(P52,【参考】数式用２!$C$4:$AC$4,0)+2,0),"")</f>
        <v/>
      </c>
      <c r="R52" s="1071" t="s">
        <v>141</v>
      </c>
      <c r="S52" s="1074"/>
      <c r="T52" s="990" t="s">
        <v>217</v>
      </c>
      <c r="U52" s="1074"/>
      <c r="V52" s="990" t="s">
        <v>218</v>
      </c>
      <c r="W52" s="1074"/>
      <c r="X52" s="990" t="s">
        <v>217</v>
      </c>
      <c r="Y52" s="1074"/>
      <c r="Z52" s="990" t="s">
        <v>219</v>
      </c>
      <c r="AA52" s="990" t="s">
        <v>72</v>
      </c>
      <c r="AB52" s="990" t="str">
        <f>IF(S52&gt;=1,(W52*12+Y52)-(S52*12+U52)+1,"")</f>
        <v/>
      </c>
      <c r="AC52" s="993" t="s">
        <v>220</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IF(基本情報入力シート!B50="", "",基本情報入力シート!B50)</f>
        <v/>
      </c>
      <c r="C56" s="1030"/>
      <c r="D56" s="1030"/>
      <c r="E56" s="1030"/>
      <c r="F56" s="1030"/>
      <c r="G56" s="1030" t="str">
        <f>IF(基本情報入力シート!L50="", "",基本情報入力シート!L50)</f>
        <v/>
      </c>
      <c r="H56" s="1030" t="str">
        <f>IF(基本情報入力シート!Q50="", "",基本情報入力シート!Q50)</f>
        <v/>
      </c>
      <c r="I56" s="1030" t="str">
        <f>IF(基本情報入力シート!V50="", "",基本情報入力シート!V50)</f>
        <v/>
      </c>
      <c r="J56" s="1030" t="str">
        <f>IF(基本情報入力シート!W50="", "",基本情報入力シート!W50)</f>
        <v/>
      </c>
      <c r="K56" s="1030" t="str">
        <f>IF(基本情報入力シート!X50="", "",基本情報入力シート!X50)</f>
        <v/>
      </c>
      <c r="L56" s="1035" t="str">
        <f>IF(基本情報入力シート!AC50=0, "",基本情報入力シート!AC50)</f>
        <v/>
      </c>
      <c r="M56" s="1038"/>
      <c r="N56" s="996"/>
      <c r="O56" s="981" t="str">
        <f>IFERROR(VLOOKUP(K56,【参考】数式用２!$A$2:$AD$50,MATCH(N56,【参考】数式用２!$C$4:$AD$4,0)+2,0),"")</f>
        <v/>
      </c>
      <c r="P56" s="1065"/>
      <c r="Q56" s="1068" t="str">
        <f>IFERROR(VLOOKUP(K56,【参考】数式用２!$A$2:$AC$50,MATCH(P56,【参考】数式用２!$C$4:$AC$4,0)+2,0),"")</f>
        <v/>
      </c>
      <c r="R56" s="1071" t="s">
        <v>141</v>
      </c>
      <c r="S56" s="1074"/>
      <c r="T56" s="990" t="s">
        <v>217</v>
      </c>
      <c r="U56" s="1074"/>
      <c r="V56" s="990" t="s">
        <v>218</v>
      </c>
      <c r="W56" s="1074"/>
      <c r="X56" s="990" t="s">
        <v>217</v>
      </c>
      <c r="Y56" s="1074"/>
      <c r="Z56" s="990" t="s">
        <v>219</v>
      </c>
      <c r="AA56" s="990" t="s">
        <v>72</v>
      </c>
      <c r="AB56" s="990" t="str">
        <f>IF(S56&gt;=1,(W56*12+Y56)-(S56*12+U56)+1,"")</f>
        <v/>
      </c>
      <c r="AC56" s="993" t="s">
        <v>220</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IF(基本情報入力シート!B51="", "",基本情報入力シート!B51)</f>
        <v/>
      </c>
      <c r="C60" s="1030"/>
      <c r="D60" s="1030"/>
      <c r="E60" s="1030"/>
      <c r="F60" s="1030"/>
      <c r="G60" s="1030" t="str">
        <f>IF(基本情報入力シート!L51="", "",基本情報入力シート!L51)</f>
        <v/>
      </c>
      <c r="H60" s="1030" t="str">
        <f>IF(基本情報入力シート!Q51="", "",基本情報入力シート!Q51)</f>
        <v/>
      </c>
      <c r="I60" s="1030" t="str">
        <f>IF(基本情報入力シート!V51="", "",基本情報入力シート!V51)</f>
        <v/>
      </c>
      <c r="J60" s="1030" t="str">
        <f>IF(基本情報入力シート!W51="", "",基本情報入力シート!W51)</f>
        <v/>
      </c>
      <c r="K60" s="1030" t="str">
        <f>IF(基本情報入力シート!X51="", "",基本情報入力シート!X51)</f>
        <v/>
      </c>
      <c r="L60" s="1035" t="str">
        <f>IF(基本情報入力シート!AC51=0, "",基本情報入力シート!AC51)</f>
        <v/>
      </c>
      <c r="M60" s="1038"/>
      <c r="N60" s="996"/>
      <c r="O60" s="981" t="str">
        <f>IFERROR(VLOOKUP(K60,【参考】数式用２!$A$2:$AD$50,MATCH(N60,【参考】数式用２!$C$4:$AD$4,0)+2,0),"")</f>
        <v/>
      </c>
      <c r="P60" s="1065"/>
      <c r="Q60" s="1068" t="str">
        <f>IFERROR(VLOOKUP(K60,【参考】数式用２!$A$2:$AC$50,MATCH(P60,【参考】数式用２!$C$4:$AC$4,0)+2,0),"")</f>
        <v/>
      </c>
      <c r="R60" s="1071" t="s">
        <v>141</v>
      </c>
      <c r="S60" s="1074"/>
      <c r="T60" s="990" t="s">
        <v>217</v>
      </c>
      <c r="U60" s="1074"/>
      <c r="V60" s="990" t="s">
        <v>218</v>
      </c>
      <c r="W60" s="1074"/>
      <c r="X60" s="990" t="s">
        <v>217</v>
      </c>
      <c r="Y60" s="1074"/>
      <c r="Z60" s="990" t="s">
        <v>219</v>
      </c>
      <c r="AA60" s="990" t="s">
        <v>72</v>
      </c>
      <c r="AB60" s="990" t="str">
        <f>IF(S60&gt;=1,(W60*12+Y60)-(S60*12+U60)+1,"")</f>
        <v/>
      </c>
      <c r="AC60" s="993" t="s">
        <v>220</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IF(基本情報入力シート!B52="", "",基本情報入力シート!B52)</f>
        <v/>
      </c>
      <c r="C64" s="1030"/>
      <c r="D64" s="1030"/>
      <c r="E64" s="1030"/>
      <c r="F64" s="1030"/>
      <c r="G64" s="1030" t="str">
        <f>IF(基本情報入力シート!L52="", "",基本情報入力シート!L52)</f>
        <v/>
      </c>
      <c r="H64" s="1030" t="str">
        <f>IF(基本情報入力シート!Q52="", "",基本情報入力シート!Q52)</f>
        <v/>
      </c>
      <c r="I64" s="1030" t="str">
        <f>IF(基本情報入力シート!V52="", "",基本情報入力シート!V52)</f>
        <v/>
      </c>
      <c r="J64" s="1030" t="str">
        <f>IF(基本情報入力シート!W52="", "",基本情報入力シート!W52)</f>
        <v/>
      </c>
      <c r="K64" s="1030" t="str">
        <f>IF(基本情報入力シート!X52="", "",基本情報入力シート!X52)</f>
        <v/>
      </c>
      <c r="L64" s="1035" t="str">
        <f>IF(基本情報入力シート!AC52=0, "",基本情報入力シート!AC52)</f>
        <v/>
      </c>
      <c r="M64" s="1038"/>
      <c r="N64" s="996"/>
      <c r="O64" s="981" t="str">
        <f>IFERROR(VLOOKUP(K64,【参考】数式用２!$A$2:$AD$50,MATCH(N64,【参考】数式用２!$C$4:$AD$4,0)+2,0),"")</f>
        <v/>
      </c>
      <c r="P64" s="1065"/>
      <c r="Q64" s="1068" t="str">
        <f>IFERROR(VLOOKUP(K64,【参考】数式用２!$A$2:$AC$50,MATCH(P64,【参考】数式用２!$C$4:$AC$4,0)+2,0),"")</f>
        <v/>
      </c>
      <c r="R64" s="1071" t="s">
        <v>141</v>
      </c>
      <c r="S64" s="1074"/>
      <c r="T64" s="990" t="s">
        <v>217</v>
      </c>
      <c r="U64" s="1074"/>
      <c r="V64" s="990" t="s">
        <v>218</v>
      </c>
      <c r="W64" s="1074"/>
      <c r="X64" s="990" t="s">
        <v>217</v>
      </c>
      <c r="Y64" s="1074"/>
      <c r="Z64" s="990" t="s">
        <v>219</v>
      </c>
      <c r="AA64" s="990" t="s">
        <v>72</v>
      </c>
      <c r="AB64" s="990" t="str">
        <f>IF(S64&gt;=1,(W64*12+Y64)-(S64*12+U64)+1,"")</f>
        <v/>
      </c>
      <c r="AC64" s="993" t="s">
        <v>220</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IF(基本情報入力シート!B53="", "",基本情報入力シート!B53)</f>
        <v/>
      </c>
      <c r="C68" s="1030"/>
      <c r="D68" s="1030"/>
      <c r="E68" s="1030"/>
      <c r="F68" s="1030"/>
      <c r="G68" s="1030" t="str">
        <f>IF(基本情報入力シート!L53="", "",基本情報入力シート!L53)</f>
        <v/>
      </c>
      <c r="H68" s="1030" t="str">
        <f>IF(基本情報入力シート!Q53="", "",基本情報入力シート!Q53)</f>
        <v/>
      </c>
      <c r="I68" s="1030" t="str">
        <f>IF(基本情報入力シート!V53="", "",基本情報入力シート!V53)</f>
        <v/>
      </c>
      <c r="J68" s="1030" t="str">
        <f>IF(基本情報入力シート!W53="", "",基本情報入力シート!W53)</f>
        <v/>
      </c>
      <c r="K68" s="1030" t="str">
        <f>IF(基本情報入力シート!X53="", "",基本情報入力シート!X53)</f>
        <v/>
      </c>
      <c r="L68" s="1035" t="str">
        <f>IF(基本情報入力シート!AC53=0, "",基本情報入力シート!AC53)</f>
        <v/>
      </c>
      <c r="M68" s="1038"/>
      <c r="N68" s="996"/>
      <c r="O68" s="981" t="str">
        <f>IFERROR(VLOOKUP(K68,【参考】数式用２!$A$2:$AD$50,MATCH(N68,【参考】数式用２!$C$4:$AD$4,0)+2,0),"")</f>
        <v/>
      </c>
      <c r="P68" s="1065"/>
      <c r="Q68" s="1068" t="str">
        <f>IFERROR(VLOOKUP(K68,【参考】数式用２!$A$2:$AC$50,MATCH(P68,【参考】数式用２!$C$4:$AC$4,0)+2,0),"")</f>
        <v/>
      </c>
      <c r="R68" s="1071" t="s">
        <v>141</v>
      </c>
      <c r="S68" s="1074"/>
      <c r="T68" s="990" t="s">
        <v>217</v>
      </c>
      <c r="U68" s="1074"/>
      <c r="V68" s="990" t="s">
        <v>218</v>
      </c>
      <c r="W68" s="1074"/>
      <c r="X68" s="990" t="s">
        <v>217</v>
      </c>
      <c r="Y68" s="1074"/>
      <c r="Z68" s="990" t="s">
        <v>219</v>
      </c>
      <c r="AA68" s="990" t="s">
        <v>72</v>
      </c>
      <c r="AB68" s="990" t="str">
        <f>IF(S68&gt;=1,(W68*12+Y68)-(S68*12+U68)+1,"")</f>
        <v/>
      </c>
      <c r="AC68" s="993" t="s">
        <v>220</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IF(基本情報入力シート!B54="", "",基本情報入力シート!B54)</f>
        <v/>
      </c>
      <c r="C72" s="1030"/>
      <c r="D72" s="1030"/>
      <c r="E72" s="1030"/>
      <c r="F72" s="1030"/>
      <c r="G72" s="1030" t="str">
        <f>IF(基本情報入力シート!L54="", "",基本情報入力シート!L54)</f>
        <v/>
      </c>
      <c r="H72" s="1030" t="str">
        <f>IF(基本情報入力シート!Q54="", "",基本情報入力シート!Q54)</f>
        <v/>
      </c>
      <c r="I72" s="1030" t="str">
        <f>IF(基本情報入力シート!V54="", "",基本情報入力シート!V54)</f>
        <v/>
      </c>
      <c r="J72" s="1030" t="str">
        <f>IF(基本情報入力シート!W54="", "",基本情報入力シート!W54)</f>
        <v/>
      </c>
      <c r="K72" s="1030" t="str">
        <f>IF(基本情報入力シート!X54="", "",基本情報入力シート!X54)</f>
        <v/>
      </c>
      <c r="L72" s="1035" t="str">
        <f>IF(基本情報入力シート!AC54=0, "",基本情報入力シート!AC54)</f>
        <v/>
      </c>
      <c r="M72" s="1038"/>
      <c r="N72" s="996"/>
      <c r="O72" s="981" t="str">
        <f>IFERROR(VLOOKUP(K72,【参考】数式用２!$A$2:$AD$50,MATCH(N72,【参考】数式用２!$C$4:$AD$4,0)+2,0),"")</f>
        <v/>
      </c>
      <c r="P72" s="1065"/>
      <c r="Q72" s="1068" t="str">
        <f>IFERROR(VLOOKUP(K72,【参考】数式用２!$A$2:$AC$50,MATCH(P72,【参考】数式用２!$C$4:$AC$4,0)+2,0),"")</f>
        <v/>
      </c>
      <c r="R72" s="1071" t="s">
        <v>141</v>
      </c>
      <c r="S72" s="1074"/>
      <c r="T72" s="990" t="s">
        <v>217</v>
      </c>
      <c r="U72" s="1074"/>
      <c r="V72" s="990" t="s">
        <v>218</v>
      </c>
      <c r="W72" s="1074"/>
      <c r="X72" s="990" t="s">
        <v>217</v>
      </c>
      <c r="Y72" s="1074"/>
      <c r="Z72" s="990" t="s">
        <v>219</v>
      </c>
      <c r="AA72" s="990" t="s">
        <v>72</v>
      </c>
      <c r="AB72" s="990" t="str">
        <f>IF(S72&gt;=1,(W72*12+Y72)-(S72*12+U72)+1,"")</f>
        <v/>
      </c>
      <c r="AC72" s="993" t="s">
        <v>220</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IF(基本情報入力シート!B55="", "",基本情報入力シート!B55)</f>
        <v/>
      </c>
      <c r="C76" s="1030"/>
      <c r="D76" s="1030"/>
      <c r="E76" s="1030"/>
      <c r="F76" s="1030"/>
      <c r="G76" s="1030" t="str">
        <f>IF(基本情報入力シート!L55="", "",基本情報入力シート!L55)</f>
        <v/>
      </c>
      <c r="H76" s="1030" t="str">
        <f>IF(基本情報入力シート!Q55="", "",基本情報入力シート!Q55)</f>
        <v/>
      </c>
      <c r="I76" s="1030" t="str">
        <f>IF(基本情報入力シート!V55="", "",基本情報入力シート!V55)</f>
        <v/>
      </c>
      <c r="J76" s="1030" t="str">
        <f>IF(基本情報入力シート!W55="", "",基本情報入力シート!W55)</f>
        <v/>
      </c>
      <c r="K76" s="1030" t="str">
        <f>IF(基本情報入力シート!X55="", "",基本情報入力シート!X55)</f>
        <v/>
      </c>
      <c r="L76" s="1035" t="str">
        <f>IF(基本情報入力シート!AC55=0, "",基本情報入力シート!AC55)</f>
        <v/>
      </c>
      <c r="M76" s="1038"/>
      <c r="N76" s="996"/>
      <c r="O76" s="981" t="str">
        <f>IFERROR(VLOOKUP(K76,【参考】数式用２!$A$2:$AD$50,MATCH(N76,【参考】数式用２!$C$4:$AD$4,0)+2,0),"")</f>
        <v/>
      </c>
      <c r="P76" s="1065"/>
      <c r="Q76" s="1068" t="str">
        <f>IFERROR(VLOOKUP(K76,【参考】数式用２!$A$2:$AC$50,MATCH(P76,【参考】数式用２!$C$4:$AC$4,0)+2,0),"")</f>
        <v/>
      </c>
      <c r="R76" s="1071" t="s">
        <v>141</v>
      </c>
      <c r="S76" s="1074"/>
      <c r="T76" s="990" t="s">
        <v>217</v>
      </c>
      <c r="U76" s="1074"/>
      <c r="V76" s="990" t="s">
        <v>218</v>
      </c>
      <c r="W76" s="1074"/>
      <c r="X76" s="990" t="s">
        <v>217</v>
      </c>
      <c r="Y76" s="1074"/>
      <c r="Z76" s="990" t="s">
        <v>219</v>
      </c>
      <c r="AA76" s="990" t="s">
        <v>72</v>
      </c>
      <c r="AB76" s="990" t="str">
        <f>IF(S76&gt;=1,(W76*12+Y76)-(S76*12+U76)+1,"")</f>
        <v/>
      </c>
      <c r="AC76" s="993" t="s">
        <v>220</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IF(基本情報入力シート!B56="", "",基本情報入力シート!B56)</f>
        <v/>
      </c>
      <c r="C80" s="1030"/>
      <c r="D80" s="1030"/>
      <c r="E80" s="1030"/>
      <c r="F80" s="1030"/>
      <c r="G80" s="1030" t="str">
        <f>IF(基本情報入力シート!L56="", "",基本情報入力シート!L56)</f>
        <v/>
      </c>
      <c r="H80" s="1030" t="str">
        <f>IF(基本情報入力シート!Q56="", "",基本情報入力シート!Q56)</f>
        <v/>
      </c>
      <c r="I80" s="1030" t="str">
        <f>IF(基本情報入力シート!V56="", "",基本情報入力シート!V56)</f>
        <v/>
      </c>
      <c r="J80" s="1030" t="str">
        <f>IF(基本情報入力シート!W56="", "",基本情報入力シート!W56)</f>
        <v/>
      </c>
      <c r="K80" s="1030" t="str">
        <f>IF(基本情報入力シート!X56="", "",基本情報入力シート!X56)</f>
        <v/>
      </c>
      <c r="L80" s="1035" t="str">
        <f>IF(基本情報入力シート!AC56=0, "",基本情報入力シート!AC56)</f>
        <v/>
      </c>
      <c r="M80" s="1038"/>
      <c r="N80" s="996"/>
      <c r="O80" s="981" t="str">
        <f>IFERROR(VLOOKUP(K80,【参考】数式用２!$A$2:$AD$50,MATCH(N80,【参考】数式用２!$C$4:$AD$4,0)+2,0),"")</f>
        <v/>
      </c>
      <c r="P80" s="1065"/>
      <c r="Q80" s="1068" t="str">
        <f>IFERROR(VLOOKUP(K80,【参考】数式用２!$A$2:$AC$50,MATCH(P80,【参考】数式用２!$C$4:$AC$4,0)+2,0),"")</f>
        <v/>
      </c>
      <c r="R80" s="1071" t="s">
        <v>141</v>
      </c>
      <c r="S80" s="1074"/>
      <c r="T80" s="990" t="s">
        <v>217</v>
      </c>
      <c r="U80" s="1074"/>
      <c r="V80" s="990" t="s">
        <v>218</v>
      </c>
      <c r="W80" s="1074"/>
      <c r="X80" s="990" t="s">
        <v>217</v>
      </c>
      <c r="Y80" s="1074"/>
      <c r="Z80" s="990" t="s">
        <v>219</v>
      </c>
      <c r="AA80" s="990" t="s">
        <v>72</v>
      </c>
      <c r="AB80" s="990" t="str">
        <f>IF(S80&gt;=1,(W80*12+Y80)-(S80*12+U80)+1,"")</f>
        <v/>
      </c>
      <c r="AC80" s="993" t="s">
        <v>220</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IF(基本情報入力シート!B57="", "",基本情報入力シート!B57)</f>
        <v/>
      </c>
      <c r="C84" s="1030"/>
      <c r="D84" s="1030"/>
      <c r="E84" s="1030"/>
      <c r="F84" s="1030"/>
      <c r="G84" s="1030" t="str">
        <f>IF(基本情報入力シート!L57="", "",基本情報入力シート!L57)</f>
        <v/>
      </c>
      <c r="H84" s="1030" t="str">
        <f>IF(基本情報入力シート!Q57="", "",基本情報入力シート!Q57)</f>
        <v/>
      </c>
      <c r="I84" s="1030" t="str">
        <f>IF(基本情報入力シート!V57="", "",基本情報入力シート!V57)</f>
        <v/>
      </c>
      <c r="J84" s="1030" t="str">
        <f>IF(基本情報入力シート!W57="", "",基本情報入力シート!W57)</f>
        <v/>
      </c>
      <c r="K84" s="1030" t="str">
        <f>IF(基本情報入力シート!X57="", "",基本情報入力シート!X57)</f>
        <v/>
      </c>
      <c r="L84" s="1035" t="str">
        <f>IF(基本情報入力シート!AC57=0, "",基本情報入力シート!AC57)</f>
        <v/>
      </c>
      <c r="M84" s="1038"/>
      <c r="N84" s="996"/>
      <c r="O84" s="981" t="str">
        <f>IFERROR(VLOOKUP(K84,【参考】数式用２!$A$2:$AD$50,MATCH(N84,【参考】数式用２!$C$4:$AD$4,0)+2,0),"")</f>
        <v/>
      </c>
      <c r="P84" s="1065"/>
      <c r="Q84" s="1068" t="str">
        <f>IFERROR(VLOOKUP(K84,【参考】数式用２!$A$2:$AC$50,MATCH(P84,【参考】数式用２!$C$4:$AC$4,0)+2,0),"")</f>
        <v/>
      </c>
      <c r="R84" s="1071" t="s">
        <v>141</v>
      </c>
      <c r="S84" s="1074"/>
      <c r="T84" s="990" t="s">
        <v>217</v>
      </c>
      <c r="U84" s="1074"/>
      <c r="V84" s="990" t="s">
        <v>218</v>
      </c>
      <c r="W84" s="1074"/>
      <c r="X84" s="990" t="s">
        <v>217</v>
      </c>
      <c r="Y84" s="1074"/>
      <c r="Z84" s="990" t="s">
        <v>219</v>
      </c>
      <c r="AA84" s="990" t="s">
        <v>72</v>
      </c>
      <c r="AB84" s="990" t="str">
        <f>IF(S84&gt;=1,(W84*12+Y84)-(S84*12+U84)+1,"")</f>
        <v/>
      </c>
      <c r="AC84" s="993" t="s">
        <v>220</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IF(基本情報入力シート!B58="", "",基本情報入力シート!B58)</f>
        <v/>
      </c>
      <c r="C88" s="1030"/>
      <c r="D88" s="1030"/>
      <c r="E88" s="1030"/>
      <c r="F88" s="1030"/>
      <c r="G88" s="1030" t="str">
        <f>IF(基本情報入力シート!L58="", "",基本情報入力シート!L58)</f>
        <v/>
      </c>
      <c r="H88" s="1030" t="str">
        <f>IF(基本情報入力シート!Q58="", "",基本情報入力シート!Q58)</f>
        <v/>
      </c>
      <c r="I88" s="1030" t="str">
        <f>IF(基本情報入力シート!V58="", "",基本情報入力シート!V58)</f>
        <v/>
      </c>
      <c r="J88" s="1030" t="str">
        <f>IF(基本情報入力シート!W58="", "",基本情報入力シート!W58)</f>
        <v/>
      </c>
      <c r="K88" s="1030" t="str">
        <f>IF(基本情報入力シート!X58="", "",基本情報入力シート!X58)</f>
        <v/>
      </c>
      <c r="L88" s="1035" t="str">
        <f>IF(基本情報入力シート!AC58=0, "",基本情報入力シート!AC58)</f>
        <v/>
      </c>
      <c r="M88" s="1038"/>
      <c r="N88" s="996"/>
      <c r="O88" s="981" t="str">
        <f>IFERROR(VLOOKUP(K88,【参考】数式用２!$A$2:$AD$50,MATCH(N88,【参考】数式用２!$C$4:$AD$4,0)+2,0),"")</f>
        <v/>
      </c>
      <c r="P88" s="1065"/>
      <c r="Q88" s="1068" t="str">
        <f>IFERROR(VLOOKUP(K88,【参考】数式用２!$A$2:$AC$50,MATCH(P88,【参考】数式用２!$C$4:$AC$4,0)+2,0),"")</f>
        <v/>
      </c>
      <c r="R88" s="1071" t="s">
        <v>141</v>
      </c>
      <c r="S88" s="1074"/>
      <c r="T88" s="990" t="s">
        <v>217</v>
      </c>
      <c r="U88" s="1074"/>
      <c r="V88" s="990" t="s">
        <v>218</v>
      </c>
      <c r="W88" s="1074"/>
      <c r="X88" s="990" t="s">
        <v>217</v>
      </c>
      <c r="Y88" s="1074"/>
      <c r="Z88" s="990" t="s">
        <v>219</v>
      </c>
      <c r="AA88" s="990" t="s">
        <v>72</v>
      </c>
      <c r="AB88" s="990" t="str">
        <f>IF(S88&gt;=1,(W88*12+Y88)-(S88*12+U88)+1,"")</f>
        <v/>
      </c>
      <c r="AC88" s="993" t="s">
        <v>220</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IF(基本情報入力シート!B59="", "",基本情報入力シート!B59)</f>
        <v/>
      </c>
      <c r="C92" s="1030"/>
      <c r="D92" s="1030"/>
      <c r="E92" s="1030"/>
      <c r="F92" s="1030"/>
      <c r="G92" s="1030" t="str">
        <f>IF(基本情報入力シート!L59="", "",基本情報入力シート!L59)</f>
        <v/>
      </c>
      <c r="H92" s="1030" t="str">
        <f>IF(基本情報入力シート!Q59="", "",基本情報入力シート!Q59)</f>
        <v/>
      </c>
      <c r="I92" s="1030" t="str">
        <f>IF(基本情報入力シート!V59="", "",基本情報入力シート!V59)</f>
        <v/>
      </c>
      <c r="J92" s="1030" t="str">
        <f>IF(基本情報入力シート!W59="", "",基本情報入力シート!W59)</f>
        <v/>
      </c>
      <c r="K92" s="1030" t="str">
        <f>IF(基本情報入力シート!X59="", "",基本情報入力シート!X59)</f>
        <v/>
      </c>
      <c r="L92" s="1035" t="str">
        <f>IF(基本情報入力シート!AC59=0, "",基本情報入力シート!AC59)</f>
        <v/>
      </c>
      <c r="M92" s="1038"/>
      <c r="N92" s="996"/>
      <c r="O92" s="981" t="str">
        <f>IFERROR(VLOOKUP(K92,【参考】数式用２!$A$2:$AD$50,MATCH(N92,【参考】数式用２!$C$4:$AD$4,0)+2,0),"")</f>
        <v/>
      </c>
      <c r="P92" s="1065"/>
      <c r="Q92" s="1068" t="str">
        <f>IFERROR(VLOOKUP(K92,【参考】数式用２!$A$2:$AC$50,MATCH(P92,【参考】数式用２!$C$4:$AC$4,0)+2,0),"")</f>
        <v/>
      </c>
      <c r="R92" s="1071" t="s">
        <v>141</v>
      </c>
      <c r="S92" s="1074"/>
      <c r="T92" s="990" t="s">
        <v>217</v>
      </c>
      <c r="U92" s="1074"/>
      <c r="V92" s="990" t="s">
        <v>218</v>
      </c>
      <c r="W92" s="1074"/>
      <c r="X92" s="990" t="s">
        <v>217</v>
      </c>
      <c r="Y92" s="1074"/>
      <c r="Z92" s="990" t="s">
        <v>219</v>
      </c>
      <c r="AA92" s="990" t="s">
        <v>72</v>
      </c>
      <c r="AB92" s="990" t="str">
        <f>IF(S92&gt;=1,(W92*12+Y92)-(S92*12+U92)+1,"")</f>
        <v/>
      </c>
      <c r="AC92" s="993" t="s">
        <v>220</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IF(基本情報入力シート!B60="", "",基本情報入力シート!B60)</f>
        <v/>
      </c>
      <c r="C96" s="1025"/>
      <c r="D96" s="1025"/>
      <c r="E96" s="1025"/>
      <c r="F96" s="1026"/>
      <c r="G96" s="1027" t="str">
        <f>IF(基本情報入力シート!L60="", "",基本情報入力シート!L60)</f>
        <v/>
      </c>
      <c r="H96" s="1027" t="str">
        <f>IF(基本情報入力シート!Q60="", "",基本情報入力シート!Q60)</f>
        <v/>
      </c>
      <c r="I96" s="1027" t="str">
        <f>IF(基本情報入力シート!V60="", "",基本情報入力シート!V60)</f>
        <v/>
      </c>
      <c r="J96" s="1027" t="str">
        <f>IF(基本情報入力シート!W60="", "",基本情報入力シート!W60)</f>
        <v/>
      </c>
      <c r="K96" s="1027" t="str">
        <f>IF(基本情報入力シート!X60="", "",基本情報入力シート!X60)</f>
        <v/>
      </c>
      <c r="L96" s="1028" t="str">
        <f>IF(基本情報入力シート!AC60=0, "",基本情報入力シート!AC60)</f>
        <v/>
      </c>
      <c r="M96" s="1015"/>
      <c r="N96" s="996"/>
      <c r="O96" s="981" t="str">
        <f>IFERROR(VLOOKUP(K96,【参考】数式用２!$A$2:$AD$50,MATCH(N96,【参考】数式用２!$C$4:$AD$4,0)+2,0),"")</f>
        <v/>
      </c>
      <c r="P96" s="1065"/>
      <c r="Q96" s="1068" t="str">
        <f>IFERROR(VLOOKUP(K96,【参考】数式用２!$A$2:$AC$50,MATCH(P96,【参考】数式用２!$C$4:$AC$4,0)+2,0),"")</f>
        <v/>
      </c>
      <c r="R96" s="1071" t="s">
        <v>141</v>
      </c>
      <c r="S96" s="1074"/>
      <c r="T96" s="990" t="s">
        <v>217</v>
      </c>
      <c r="U96" s="1074"/>
      <c r="V96" s="990" t="s">
        <v>218</v>
      </c>
      <c r="W96" s="1074"/>
      <c r="X96" s="990" t="s">
        <v>217</v>
      </c>
      <c r="Y96" s="1074"/>
      <c r="Z96" s="990" t="s">
        <v>219</v>
      </c>
      <c r="AA96" s="990" t="s">
        <v>72</v>
      </c>
      <c r="AB96" s="990" t="str">
        <f>IF(S96&gt;=1,(W96*12+Y96)-(S96*12+U96)+1,"")</f>
        <v/>
      </c>
      <c r="AC96" s="993" t="s">
        <v>220</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IF(基本情報入力シート!B61="", "",基本情報入力シート!B61)</f>
        <v/>
      </c>
      <c r="C100" s="1002"/>
      <c r="D100" s="1002"/>
      <c r="E100" s="1002"/>
      <c r="F100" s="1003"/>
      <c r="G100" s="1009" t="str">
        <f>IF(基本情報入力シート!L61="", "",基本情報入力シート!L61)</f>
        <v/>
      </c>
      <c r="H100" s="1009" t="str">
        <f>IF(基本情報入力シート!Q61="", "",基本情報入力シート!Q61)</f>
        <v/>
      </c>
      <c r="I100" s="1009" t="str">
        <f>IF(基本情報入力シート!V61="", "",基本情報入力シート!V61)</f>
        <v/>
      </c>
      <c r="J100" s="1009" t="str">
        <f>IF(基本情報入力シート!W61="", "",基本情報入力シート!W61)</f>
        <v/>
      </c>
      <c r="K100" s="1009" t="str">
        <f>IF(基本情報入力シート!X61="", "",基本情報入力シート!X61)</f>
        <v/>
      </c>
      <c r="L100" s="1012" t="str">
        <f>IF(基本情報入力シート!AC61=0, "",基本情報入力シート!AC61)</f>
        <v/>
      </c>
      <c r="M100" s="1015"/>
      <c r="N100" s="996"/>
      <c r="O100" s="981" t="str">
        <f>IFERROR(VLOOKUP(K100,【参考】数式用２!$A$2:$AD$50,MATCH(N100,【参考】数式用２!$C$4:$AD$4,0)+2,0),"")</f>
        <v/>
      </c>
      <c r="P100" s="1065"/>
      <c r="Q100" s="1068" t="str">
        <f>IFERROR(VLOOKUP(K100,【参考】数式用２!$A$2:$AC$50,MATCH(P100,【参考】数式用２!$C$4:$AC$4,0)+2,0),"")</f>
        <v/>
      </c>
      <c r="R100" s="1071" t="s">
        <v>141</v>
      </c>
      <c r="S100" s="1074"/>
      <c r="T100" s="990" t="s">
        <v>217</v>
      </c>
      <c r="U100" s="1074"/>
      <c r="V100" s="990" t="s">
        <v>218</v>
      </c>
      <c r="W100" s="1074"/>
      <c r="X100" s="990" t="s">
        <v>217</v>
      </c>
      <c r="Y100" s="1074"/>
      <c r="Z100" s="990" t="s">
        <v>219</v>
      </c>
      <c r="AA100" s="990" t="s">
        <v>72</v>
      </c>
      <c r="AB100" s="990" t="str">
        <f>IF(S100&gt;=1,(W100*12+Y100)-(S100*12+U100)+1,"")</f>
        <v/>
      </c>
      <c r="AC100" s="993" t="s">
        <v>220</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IF(基本情報入力シート!B62="", "",基本情報入力シート!B62)</f>
        <v/>
      </c>
      <c r="C104" s="1002"/>
      <c r="D104" s="1002"/>
      <c r="E104" s="1002"/>
      <c r="F104" s="1003"/>
      <c r="G104" s="1009" t="str">
        <f>IF(基本情報入力シート!L62="", "",基本情報入力シート!L62)</f>
        <v/>
      </c>
      <c r="H104" s="1009" t="str">
        <f>IF(基本情報入力シート!Q62="", "",基本情報入力シート!Q62)</f>
        <v/>
      </c>
      <c r="I104" s="1009" t="str">
        <f>IF(基本情報入力シート!V62="", "",基本情報入力シート!V62)</f>
        <v/>
      </c>
      <c r="J104" s="1009" t="str">
        <f>IF(基本情報入力シート!W62="", "",基本情報入力シート!W62)</f>
        <v/>
      </c>
      <c r="K104" s="1009" t="str">
        <f>IF(基本情報入力シート!X62="", "",基本情報入力シート!X62)</f>
        <v/>
      </c>
      <c r="L104" s="1012" t="str">
        <f>IF(基本情報入力シート!AC62=0, "",基本情報入力シート!AC62)</f>
        <v/>
      </c>
      <c r="M104" s="1015"/>
      <c r="N104" s="996"/>
      <c r="O104" s="981" t="str">
        <f>IFERROR(VLOOKUP(K104,【参考】数式用２!$A$2:$AD$50,MATCH(N104,【参考】数式用２!$C$4:$AD$4,0)+2,0),"")</f>
        <v/>
      </c>
      <c r="P104" s="1065"/>
      <c r="Q104" s="1068" t="str">
        <f>IFERROR(VLOOKUP(K104,【参考】数式用２!$A$2:$AC$50,MATCH(P104,【参考】数式用２!$C$4:$AC$4,0)+2,0),"")</f>
        <v/>
      </c>
      <c r="R104" s="1071" t="s">
        <v>141</v>
      </c>
      <c r="S104" s="1074"/>
      <c r="T104" s="990" t="s">
        <v>217</v>
      </c>
      <c r="U104" s="1074"/>
      <c r="V104" s="990" t="s">
        <v>218</v>
      </c>
      <c r="W104" s="1074"/>
      <c r="X104" s="990" t="s">
        <v>217</v>
      </c>
      <c r="Y104" s="1074"/>
      <c r="Z104" s="990" t="s">
        <v>219</v>
      </c>
      <c r="AA104" s="990" t="s">
        <v>72</v>
      </c>
      <c r="AB104" s="990" t="str">
        <f>IF(S104&gt;=1,(W104*12+Y104)-(S104*12+U104)+1,"")</f>
        <v/>
      </c>
      <c r="AC104" s="993" t="s">
        <v>220</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IF(基本情報入力シート!B63="", "",基本情報入力シート!B63)</f>
        <v/>
      </c>
      <c r="C108" s="1002"/>
      <c r="D108" s="1002"/>
      <c r="E108" s="1002"/>
      <c r="F108" s="1003"/>
      <c r="G108" s="1009" t="str">
        <f>IF(基本情報入力シート!L63="", "",基本情報入力シート!L63)</f>
        <v/>
      </c>
      <c r="H108" s="1009" t="str">
        <f>IF(基本情報入力シート!Q63="", "",基本情報入力シート!Q63)</f>
        <v/>
      </c>
      <c r="I108" s="1009" t="str">
        <f>IF(基本情報入力シート!V63="", "",基本情報入力シート!V63)</f>
        <v/>
      </c>
      <c r="J108" s="1009" t="str">
        <f>IF(基本情報入力シート!W63="", "",基本情報入力シート!W63)</f>
        <v/>
      </c>
      <c r="K108" s="1009" t="str">
        <f>IF(基本情報入力シート!X63="", "",基本情報入力シート!X63)</f>
        <v/>
      </c>
      <c r="L108" s="1012" t="str">
        <f>IF(基本情報入力シート!AC63=0, "",基本情報入力シート!AC63)</f>
        <v/>
      </c>
      <c r="M108" s="1015"/>
      <c r="N108" s="996"/>
      <c r="O108" s="981" t="str">
        <f>IFERROR(VLOOKUP(K108,【参考】数式用２!$A$2:$AD$50,MATCH(N108,【参考】数式用２!$C$4:$AD$4,0)+2,0),"")</f>
        <v/>
      </c>
      <c r="P108" s="1065"/>
      <c r="Q108" s="1068" t="str">
        <f>IFERROR(VLOOKUP(K108,【参考】数式用２!$A$2:$AC$50,MATCH(P108,【参考】数式用２!$C$4:$AC$4,0)+2,0),"")</f>
        <v/>
      </c>
      <c r="R108" s="1071" t="s">
        <v>141</v>
      </c>
      <c r="S108" s="1074"/>
      <c r="T108" s="990" t="s">
        <v>217</v>
      </c>
      <c r="U108" s="1074"/>
      <c r="V108" s="990" t="s">
        <v>218</v>
      </c>
      <c r="W108" s="1074"/>
      <c r="X108" s="990" t="s">
        <v>217</v>
      </c>
      <c r="Y108" s="1074"/>
      <c r="Z108" s="990" t="s">
        <v>219</v>
      </c>
      <c r="AA108" s="990" t="s">
        <v>72</v>
      </c>
      <c r="AB108" s="990" t="str">
        <f>IF(S108&gt;=1,(W108*12+Y108)-(S108*12+U108)+1,"")</f>
        <v/>
      </c>
      <c r="AC108" s="993" t="s">
        <v>220</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IF(基本情報入力シート!B64="", "",基本情報入力シート!B64)</f>
        <v/>
      </c>
      <c r="C112" s="1002"/>
      <c r="D112" s="1002"/>
      <c r="E112" s="1002"/>
      <c r="F112" s="1003"/>
      <c r="G112" s="1009" t="str">
        <f>IF(基本情報入力シート!L64="", "",基本情報入力シート!L64)</f>
        <v/>
      </c>
      <c r="H112" s="1009" t="str">
        <f>IF(基本情報入力シート!Q64="", "",基本情報入力シート!Q64)</f>
        <v/>
      </c>
      <c r="I112" s="1009" t="str">
        <f>IF(基本情報入力シート!V64="", "",基本情報入力シート!V64)</f>
        <v/>
      </c>
      <c r="J112" s="1009" t="str">
        <f>IF(基本情報入力シート!W64="", "",基本情報入力シート!W64)</f>
        <v/>
      </c>
      <c r="K112" s="1009" t="str">
        <f>IF(基本情報入力シート!X64="", "",基本情報入力シート!X64)</f>
        <v/>
      </c>
      <c r="L112" s="1012" t="str">
        <f>IF(基本情報入力シート!AC64=0, "",基本情報入力シート!AC64)</f>
        <v/>
      </c>
      <c r="M112" s="1015"/>
      <c r="N112" s="996"/>
      <c r="O112" s="981" t="str">
        <f>IFERROR(VLOOKUP(K112,【参考】数式用２!$A$2:$AD$50,MATCH(N112,【参考】数式用２!$C$4:$AD$4,0)+2,0),"")</f>
        <v/>
      </c>
      <c r="P112" s="1065"/>
      <c r="Q112" s="1068" t="str">
        <f>IFERROR(VLOOKUP(K112,【参考】数式用２!$A$2:$AC$50,MATCH(P112,【参考】数式用２!$C$4:$AC$4,0)+2,0),"")</f>
        <v/>
      </c>
      <c r="R112" s="1071" t="s">
        <v>141</v>
      </c>
      <c r="S112" s="1074"/>
      <c r="T112" s="990" t="s">
        <v>217</v>
      </c>
      <c r="U112" s="1074"/>
      <c r="V112" s="990" t="s">
        <v>218</v>
      </c>
      <c r="W112" s="1074"/>
      <c r="X112" s="990" t="s">
        <v>217</v>
      </c>
      <c r="Y112" s="1074"/>
      <c r="Z112" s="990" t="s">
        <v>219</v>
      </c>
      <c r="AA112" s="990" t="s">
        <v>72</v>
      </c>
      <c r="AB112" s="990" t="str">
        <f>IF(S112&gt;=1,(W112*12+Y112)-(S112*12+U112)+1,"")</f>
        <v/>
      </c>
      <c r="AC112" s="993" t="s">
        <v>220</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IF(基本情報入力シート!B65="", "",基本情報入力シート!B65)</f>
        <v/>
      </c>
      <c r="C116" s="1002"/>
      <c r="D116" s="1002"/>
      <c r="E116" s="1002"/>
      <c r="F116" s="1003"/>
      <c r="G116" s="1009" t="str">
        <f>IF(基本情報入力シート!L65="", "",基本情報入力シート!L65)</f>
        <v/>
      </c>
      <c r="H116" s="1009" t="str">
        <f>IF(基本情報入力シート!Q65="", "",基本情報入力シート!Q65)</f>
        <v/>
      </c>
      <c r="I116" s="1009" t="str">
        <f>IF(基本情報入力シート!V65="", "",基本情報入力シート!V65)</f>
        <v/>
      </c>
      <c r="J116" s="1009" t="str">
        <f>IF(基本情報入力シート!W65="", "",基本情報入力シート!W65)</f>
        <v/>
      </c>
      <c r="K116" s="1009" t="str">
        <f>IF(基本情報入力シート!X65="", "",基本情報入力シート!X65)</f>
        <v/>
      </c>
      <c r="L116" s="1012" t="str">
        <f>IF(基本情報入力シート!AC65=0, "",基本情報入力シート!AC65)</f>
        <v/>
      </c>
      <c r="M116" s="1015"/>
      <c r="N116" s="996"/>
      <c r="O116" s="981" t="str">
        <f>IFERROR(VLOOKUP(K116,【参考】数式用２!$A$2:$AD$50,MATCH(N116,【参考】数式用２!$C$4:$AD$4,0)+2,0),"")</f>
        <v/>
      </c>
      <c r="P116" s="1065"/>
      <c r="Q116" s="1068" t="str">
        <f>IFERROR(VLOOKUP(K116,【参考】数式用２!$A$2:$AC$50,MATCH(P116,【参考】数式用２!$C$4:$AC$4,0)+2,0),"")</f>
        <v/>
      </c>
      <c r="R116" s="1071" t="s">
        <v>141</v>
      </c>
      <c r="S116" s="1074"/>
      <c r="T116" s="990" t="s">
        <v>217</v>
      </c>
      <c r="U116" s="1074"/>
      <c r="V116" s="990" t="s">
        <v>218</v>
      </c>
      <c r="W116" s="1074"/>
      <c r="X116" s="990" t="s">
        <v>217</v>
      </c>
      <c r="Y116" s="1074"/>
      <c r="Z116" s="990" t="s">
        <v>219</v>
      </c>
      <c r="AA116" s="990" t="s">
        <v>72</v>
      </c>
      <c r="AB116" s="990" t="str">
        <f>IF(S116&gt;=1,(W116*12+Y116)-(S116*12+U116)+1,"")</f>
        <v/>
      </c>
      <c r="AC116" s="993" t="s">
        <v>220</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IF(基本情報入力シート!B66="", "",基本情報入力シート!B66)</f>
        <v/>
      </c>
      <c r="C120" s="1002"/>
      <c r="D120" s="1002"/>
      <c r="E120" s="1002"/>
      <c r="F120" s="1003"/>
      <c r="G120" s="1009" t="str">
        <f>IF(基本情報入力シート!L66="", "",基本情報入力シート!L66)</f>
        <v/>
      </c>
      <c r="H120" s="1009" t="str">
        <f>IF(基本情報入力シート!Q66="", "",基本情報入力シート!Q66)</f>
        <v/>
      </c>
      <c r="I120" s="1009" t="str">
        <f>IF(基本情報入力シート!V66="", "",基本情報入力シート!V66)</f>
        <v/>
      </c>
      <c r="J120" s="1009" t="str">
        <f>IF(基本情報入力シート!W66="", "",基本情報入力シート!W66)</f>
        <v/>
      </c>
      <c r="K120" s="1009" t="str">
        <f>IF(基本情報入力シート!X66="", "",基本情報入力シート!X66)</f>
        <v/>
      </c>
      <c r="L120" s="1012" t="str">
        <f>IF(基本情報入力シート!AC66=0, "",基本情報入力シート!AC66)</f>
        <v/>
      </c>
      <c r="M120" s="1015"/>
      <c r="N120" s="996"/>
      <c r="O120" s="981" t="str">
        <f>IFERROR(VLOOKUP(K120,【参考】数式用２!$A$2:$AD$50,MATCH(N120,【参考】数式用２!$C$4:$AD$4,0)+2,0),"")</f>
        <v/>
      </c>
      <c r="P120" s="1065"/>
      <c r="Q120" s="1068" t="str">
        <f>IFERROR(VLOOKUP(K120,【参考】数式用２!$A$2:$AC$50,MATCH(P120,【参考】数式用２!$C$4:$AC$4,0)+2,0),"")</f>
        <v/>
      </c>
      <c r="R120" s="1071" t="s">
        <v>141</v>
      </c>
      <c r="S120" s="1074"/>
      <c r="T120" s="990" t="s">
        <v>217</v>
      </c>
      <c r="U120" s="1074"/>
      <c r="V120" s="990" t="s">
        <v>218</v>
      </c>
      <c r="W120" s="1074"/>
      <c r="X120" s="990" t="s">
        <v>217</v>
      </c>
      <c r="Y120" s="1074"/>
      <c r="Z120" s="990" t="s">
        <v>219</v>
      </c>
      <c r="AA120" s="990" t="s">
        <v>72</v>
      </c>
      <c r="AB120" s="990" t="str">
        <f>IF(S120&gt;=1,(W120*12+Y120)-(S120*12+U120)+1,"")</f>
        <v/>
      </c>
      <c r="AC120" s="993" t="s">
        <v>220</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IF(基本情報入力シート!B67="", "",基本情報入力シート!B67)</f>
        <v/>
      </c>
      <c r="C124" s="1002"/>
      <c r="D124" s="1002"/>
      <c r="E124" s="1002"/>
      <c r="F124" s="1003"/>
      <c r="G124" s="1009" t="str">
        <f>IF(基本情報入力シート!L67="", "",基本情報入力シート!L67)</f>
        <v/>
      </c>
      <c r="H124" s="1009" t="str">
        <f>IF(基本情報入力シート!Q67="", "",基本情報入力シート!Q67)</f>
        <v/>
      </c>
      <c r="I124" s="1009" t="str">
        <f>IF(基本情報入力シート!V67="", "",基本情報入力シート!V67)</f>
        <v/>
      </c>
      <c r="J124" s="1009" t="str">
        <f>IF(基本情報入力シート!W67="", "",基本情報入力シート!W67)</f>
        <v/>
      </c>
      <c r="K124" s="1009" t="str">
        <f>IF(基本情報入力シート!X67="", "",基本情報入力シート!X67)</f>
        <v/>
      </c>
      <c r="L124" s="1012" t="str">
        <f>IF(基本情報入力シート!AC67=0, "",基本情報入力シート!AC67)</f>
        <v/>
      </c>
      <c r="M124" s="1015"/>
      <c r="N124" s="996"/>
      <c r="O124" s="981" t="str">
        <f>IFERROR(VLOOKUP(K124,【参考】数式用２!$A$2:$AD$50,MATCH(N124,【参考】数式用２!$C$4:$AD$4,0)+2,0),"")</f>
        <v/>
      </c>
      <c r="P124" s="1065"/>
      <c r="Q124" s="1068" t="str">
        <f>IFERROR(VLOOKUP(K124,【参考】数式用２!$A$2:$AC$50,MATCH(P124,【参考】数式用２!$C$4:$AC$4,0)+2,0),"")</f>
        <v/>
      </c>
      <c r="R124" s="1071" t="s">
        <v>141</v>
      </c>
      <c r="S124" s="1074"/>
      <c r="T124" s="990" t="s">
        <v>217</v>
      </c>
      <c r="U124" s="1074"/>
      <c r="V124" s="990" t="s">
        <v>218</v>
      </c>
      <c r="W124" s="1074"/>
      <c r="X124" s="990" t="s">
        <v>217</v>
      </c>
      <c r="Y124" s="1074"/>
      <c r="Z124" s="990" t="s">
        <v>219</v>
      </c>
      <c r="AA124" s="990" t="s">
        <v>72</v>
      </c>
      <c r="AB124" s="990" t="str">
        <f>IF(S124&gt;=1,(W124*12+Y124)-(S124*12+U124)+1,"")</f>
        <v/>
      </c>
      <c r="AC124" s="993" t="s">
        <v>220</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IF(基本情報入力シート!B68="", "",基本情報入力シート!B68)</f>
        <v/>
      </c>
      <c r="C128" s="1002"/>
      <c r="D128" s="1002"/>
      <c r="E128" s="1002"/>
      <c r="F128" s="1003"/>
      <c r="G128" s="1009" t="str">
        <f>IF(基本情報入力シート!L68="", "",基本情報入力シート!L68)</f>
        <v/>
      </c>
      <c r="H128" s="1009" t="str">
        <f>IF(基本情報入力シート!Q68="", "",基本情報入力シート!Q68)</f>
        <v/>
      </c>
      <c r="I128" s="1009" t="str">
        <f>IF(基本情報入力シート!V68="", "",基本情報入力シート!V68)</f>
        <v/>
      </c>
      <c r="J128" s="1009" t="str">
        <f>IF(基本情報入力シート!W68="", "",基本情報入力シート!W68)</f>
        <v/>
      </c>
      <c r="K128" s="1009" t="str">
        <f>IF(基本情報入力シート!X68="", "",基本情報入力シート!X68)</f>
        <v/>
      </c>
      <c r="L128" s="1012" t="str">
        <f>IF(基本情報入力シート!AC68=0, "",基本情報入力シート!AC68)</f>
        <v/>
      </c>
      <c r="M128" s="1015"/>
      <c r="N128" s="996"/>
      <c r="O128" s="981" t="str">
        <f>IFERROR(VLOOKUP(K128,【参考】数式用２!$A$2:$AD$50,MATCH(N128,【参考】数式用２!$C$4:$AD$4,0)+2,0),"")</f>
        <v/>
      </c>
      <c r="P128" s="1065"/>
      <c r="Q128" s="1068" t="str">
        <f>IFERROR(VLOOKUP(K128,【参考】数式用２!$A$2:$AC$50,MATCH(P128,【参考】数式用２!$C$4:$AC$4,0)+2,0),"")</f>
        <v/>
      </c>
      <c r="R128" s="1071" t="s">
        <v>141</v>
      </c>
      <c r="S128" s="1074"/>
      <c r="T128" s="990" t="s">
        <v>217</v>
      </c>
      <c r="U128" s="1074"/>
      <c r="V128" s="990" t="s">
        <v>218</v>
      </c>
      <c r="W128" s="1074"/>
      <c r="X128" s="990" t="s">
        <v>217</v>
      </c>
      <c r="Y128" s="1074"/>
      <c r="Z128" s="990" t="s">
        <v>219</v>
      </c>
      <c r="AA128" s="990" t="s">
        <v>72</v>
      </c>
      <c r="AB128" s="990" t="str">
        <f>IF(S128&gt;=1,(W128*12+Y128)-(S128*12+U128)+1,"")</f>
        <v/>
      </c>
      <c r="AC128" s="993" t="s">
        <v>220</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IF(基本情報入力シート!B69="", "",基本情報入力シート!B69)</f>
        <v/>
      </c>
      <c r="C132" s="1002"/>
      <c r="D132" s="1002"/>
      <c r="E132" s="1002"/>
      <c r="F132" s="1003"/>
      <c r="G132" s="1009" t="str">
        <f>IF(基本情報入力シート!L69="", "",基本情報入力シート!L69)</f>
        <v/>
      </c>
      <c r="H132" s="1009" t="str">
        <f>IF(基本情報入力シート!Q69="", "",基本情報入力シート!Q69)</f>
        <v/>
      </c>
      <c r="I132" s="1009" t="str">
        <f>IF(基本情報入力シート!V69="", "",基本情報入力シート!V69)</f>
        <v/>
      </c>
      <c r="J132" s="1009" t="str">
        <f>IF(基本情報入力シート!W69="", "",基本情報入力シート!W69)</f>
        <v/>
      </c>
      <c r="K132" s="1009" t="str">
        <f>IF(基本情報入力シート!X69="", "",基本情報入力シート!X69)</f>
        <v/>
      </c>
      <c r="L132" s="1012" t="str">
        <f>IF(基本情報入力シート!AC69=0, "",基本情報入力シート!AC69)</f>
        <v/>
      </c>
      <c r="M132" s="1015"/>
      <c r="N132" s="996"/>
      <c r="O132" s="981" t="str">
        <f>IFERROR(VLOOKUP(K132,【参考】数式用２!$A$2:$AD$50,MATCH(N132,【参考】数式用２!$C$4:$AD$4,0)+2,0),"")</f>
        <v/>
      </c>
      <c r="P132" s="1065"/>
      <c r="Q132" s="1068" t="str">
        <f>IFERROR(VLOOKUP(K132,【参考】数式用２!$A$2:$AC$50,MATCH(P132,【参考】数式用２!$C$4:$AC$4,0)+2,0),"")</f>
        <v/>
      </c>
      <c r="R132" s="1071" t="s">
        <v>141</v>
      </c>
      <c r="S132" s="1074"/>
      <c r="T132" s="990" t="s">
        <v>217</v>
      </c>
      <c r="U132" s="1074"/>
      <c r="V132" s="990" t="s">
        <v>218</v>
      </c>
      <c r="W132" s="1074"/>
      <c r="X132" s="990" t="s">
        <v>217</v>
      </c>
      <c r="Y132" s="1074"/>
      <c r="Z132" s="990" t="s">
        <v>219</v>
      </c>
      <c r="AA132" s="990" t="s">
        <v>72</v>
      </c>
      <c r="AB132" s="990" t="str">
        <f>IF(S132&gt;=1,(W132*12+Y132)-(S132*12+U132)+1,"")</f>
        <v/>
      </c>
      <c r="AC132" s="993" t="s">
        <v>220</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IF(基本情報入力シート!B70="", "",基本情報入力シート!B70)</f>
        <v/>
      </c>
      <c r="C136" s="1002"/>
      <c r="D136" s="1002"/>
      <c r="E136" s="1002"/>
      <c r="F136" s="1003"/>
      <c r="G136" s="1009" t="str">
        <f>IF(基本情報入力シート!L70="", "",基本情報入力シート!L70)</f>
        <v/>
      </c>
      <c r="H136" s="1009" t="str">
        <f>IF(基本情報入力シート!Q70="", "",基本情報入力シート!Q70)</f>
        <v/>
      </c>
      <c r="I136" s="1009" t="str">
        <f>IF(基本情報入力シート!V70="", "",基本情報入力シート!V70)</f>
        <v/>
      </c>
      <c r="J136" s="1009" t="str">
        <f>IF(基本情報入力シート!W70="", "",基本情報入力シート!W70)</f>
        <v/>
      </c>
      <c r="K136" s="1009" t="str">
        <f>IF(基本情報入力シート!X70="", "",基本情報入力シート!X70)</f>
        <v/>
      </c>
      <c r="L136" s="1012" t="str">
        <f>IF(基本情報入力シート!AC70=0, "",基本情報入力シート!AC70)</f>
        <v/>
      </c>
      <c r="M136" s="1015"/>
      <c r="N136" s="996"/>
      <c r="O136" s="981" t="str">
        <f>IFERROR(VLOOKUP(K136,【参考】数式用２!$A$2:$AD$50,MATCH(N136,【参考】数式用２!$C$4:$AD$4,0)+2,0),"")</f>
        <v/>
      </c>
      <c r="P136" s="1065"/>
      <c r="Q136" s="1068" t="str">
        <f>IFERROR(VLOOKUP(K136,【参考】数式用２!$A$2:$AC$50,MATCH(P136,【参考】数式用２!$C$4:$AC$4,0)+2,0),"")</f>
        <v/>
      </c>
      <c r="R136" s="1071" t="s">
        <v>141</v>
      </c>
      <c r="S136" s="1074"/>
      <c r="T136" s="990" t="s">
        <v>217</v>
      </c>
      <c r="U136" s="1074"/>
      <c r="V136" s="990" t="s">
        <v>218</v>
      </c>
      <c r="W136" s="1074"/>
      <c r="X136" s="990" t="s">
        <v>217</v>
      </c>
      <c r="Y136" s="1074"/>
      <c r="Z136" s="990" t="s">
        <v>219</v>
      </c>
      <c r="AA136" s="990" t="s">
        <v>72</v>
      </c>
      <c r="AB136" s="990" t="str">
        <f>IF(S136&gt;=1,(W136*12+Y136)-(S136*12+U136)+1,"")</f>
        <v/>
      </c>
      <c r="AC136" s="993" t="s">
        <v>220</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IF(基本情報入力シート!B71="", "",基本情報入力シート!B71)</f>
        <v/>
      </c>
      <c r="C140" s="1002"/>
      <c r="D140" s="1002"/>
      <c r="E140" s="1002"/>
      <c r="F140" s="1003"/>
      <c r="G140" s="1009" t="str">
        <f>IF(基本情報入力シート!L71="", "",基本情報入力シート!L71)</f>
        <v/>
      </c>
      <c r="H140" s="1009" t="str">
        <f>IF(基本情報入力シート!Q71="", "",基本情報入力シート!Q71)</f>
        <v/>
      </c>
      <c r="I140" s="1009" t="str">
        <f>IF(基本情報入力シート!V71="", "",基本情報入力シート!V71)</f>
        <v/>
      </c>
      <c r="J140" s="1009" t="str">
        <f>IF(基本情報入力シート!W71="", "",基本情報入力シート!W71)</f>
        <v/>
      </c>
      <c r="K140" s="1009" t="str">
        <f>IF(基本情報入力シート!X71="", "",基本情報入力シート!X71)</f>
        <v/>
      </c>
      <c r="L140" s="1012" t="str">
        <f>IF(基本情報入力シート!AC71=0, "",基本情報入力シート!AC71)</f>
        <v/>
      </c>
      <c r="M140" s="1015"/>
      <c r="N140" s="996"/>
      <c r="O140" s="981" t="str">
        <f>IFERROR(VLOOKUP(K140,【参考】数式用２!$A$2:$AD$50,MATCH(N140,【参考】数式用２!$C$4:$AD$4,0)+2,0),"")</f>
        <v/>
      </c>
      <c r="P140" s="1065"/>
      <c r="Q140" s="1068" t="str">
        <f>IFERROR(VLOOKUP(K140,【参考】数式用２!$A$2:$AC$50,MATCH(P140,【参考】数式用２!$C$4:$AC$4,0)+2,0),"")</f>
        <v/>
      </c>
      <c r="R140" s="1071" t="s">
        <v>141</v>
      </c>
      <c r="S140" s="1074"/>
      <c r="T140" s="990" t="s">
        <v>217</v>
      </c>
      <c r="U140" s="1074"/>
      <c r="V140" s="990" t="s">
        <v>218</v>
      </c>
      <c r="W140" s="1074"/>
      <c r="X140" s="990" t="s">
        <v>217</v>
      </c>
      <c r="Y140" s="1074"/>
      <c r="Z140" s="990" t="s">
        <v>219</v>
      </c>
      <c r="AA140" s="990" t="s">
        <v>72</v>
      </c>
      <c r="AB140" s="990" t="str">
        <f>IF(S140&gt;=1,(W140*12+Y140)-(S140*12+U140)+1,"")</f>
        <v/>
      </c>
      <c r="AC140" s="993" t="s">
        <v>220</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IF(基本情報入力シート!B72="", "",基本情報入力シート!B72)</f>
        <v/>
      </c>
      <c r="C144" s="1002"/>
      <c r="D144" s="1002"/>
      <c r="E144" s="1002"/>
      <c r="F144" s="1003"/>
      <c r="G144" s="1009" t="str">
        <f>IF(基本情報入力シート!L72="", "",基本情報入力シート!L72)</f>
        <v/>
      </c>
      <c r="H144" s="1009" t="str">
        <f>IF(基本情報入力シート!Q72="", "",基本情報入力シート!Q72)</f>
        <v/>
      </c>
      <c r="I144" s="1009" t="str">
        <f>IF(基本情報入力シート!V72="", "",基本情報入力シート!V72)</f>
        <v/>
      </c>
      <c r="J144" s="1009" t="str">
        <f>IF(基本情報入力シート!W72="", "",基本情報入力シート!W72)</f>
        <v/>
      </c>
      <c r="K144" s="1009" t="str">
        <f>IF(基本情報入力シート!X72="", "",基本情報入力シート!X72)</f>
        <v/>
      </c>
      <c r="L144" s="1012" t="str">
        <f>IF(基本情報入力シート!AC72=0, "",基本情報入力シート!AC72)</f>
        <v/>
      </c>
      <c r="M144" s="1015"/>
      <c r="N144" s="996"/>
      <c r="O144" s="981" t="str">
        <f>IFERROR(VLOOKUP(K144,【参考】数式用２!$A$2:$AD$50,MATCH(N144,【参考】数式用２!$C$4:$AD$4,0)+2,0),"")</f>
        <v/>
      </c>
      <c r="P144" s="1065"/>
      <c r="Q144" s="1068" t="str">
        <f>IFERROR(VLOOKUP(K144,【参考】数式用２!$A$2:$AC$50,MATCH(P144,【参考】数式用２!$C$4:$AC$4,0)+2,0),"")</f>
        <v/>
      </c>
      <c r="R144" s="1071" t="s">
        <v>141</v>
      </c>
      <c r="S144" s="1074"/>
      <c r="T144" s="990" t="s">
        <v>217</v>
      </c>
      <c r="U144" s="1074"/>
      <c r="V144" s="990" t="s">
        <v>218</v>
      </c>
      <c r="W144" s="1074"/>
      <c r="X144" s="990" t="s">
        <v>217</v>
      </c>
      <c r="Y144" s="1074"/>
      <c r="Z144" s="990" t="s">
        <v>219</v>
      </c>
      <c r="AA144" s="990" t="s">
        <v>72</v>
      </c>
      <c r="AB144" s="990" t="str">
        <f>IF(S144&gt;=1,(W144*12+Y144)-(S144*12+U144)+1,"")</f>
        <v/>
      </c>
      <c r="AC144" s="993" t="s">
        <v>220</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IF(基本情報入力シート!B73="", "",基本情報入力シート!B73)</f>
        <v/>
      </c>
      <c r="C148" s="1002"/>
      <c r="D148" s="1002"/>
      <c r="E148" s="1002"/>
      <c r="F148" s="1003"/>
      <c r="G148" s="1009" t="str">
        <f>IF(基本情報入力シート!L73="", "",基本情報入力シート!L73)</f>
        <v/>
      </c>
      <c r="H148" s="1009" t="str">
        <f>IF(基本情報入力シート!Q73="", "",基本情報入力シート!Q73)</f>
        <v/>
      </c>
      <c r="I148" s="1009" t="str">
        <f>IF(基本情報入力シート!V73="", "",基本情報入力シート!V73)</f>
        <v/>
      </c>
      <c r="J148" s="1009" t="str">
        <f>IF(基本情報入力シート!W73="", "",基本情報入力シート!W73)</f>
        <v/>
      </c>
      <c r="K148" s="1009" t="str">
        <f>IF(基本情報入力シート!X73="", "",基本情報入力シート!X73)</f>
        <v/>
      </c>
      <c r="L148" s="1012" t="str">
        <f>IF(基本情報入力シート!AC73=0, "",基本情報入力シート!AC73)</f>
        <v/>
      </c>
      <c r="M148" s="1015"/>
      <c r="N148" s="996"/>
      <c r="O148" s="981" t="str">
        <f>IFERROR(VLOOKUP(K148,【参考】数式用２!$A$2:$AD$50,MATCH(N148,【参考】数式用２!$C$4:$AD$4,0)+2,0),"")</f>
        <v/>
      </c>
      <c r="P148" s="1065"/>
      <c r="Q148" s="1068" t="str">
        <f>IFERROR(VLOOKUP(K148,【参考】数式用２!$A$2:$AC$50,MATCH(P148,【参考】数式用２!$C$4:$AC$4,0)+2,0),"")</f>
        <v/>
      </c>
      <c r="R148" s="1071" t="s">
        <v>141</v>
      </c>
      <c r="S148" s="1074"/>
      <c r="T148" s="990" t="s">
        <v>217</v>
      </c>
      <c r="U148" s="1074"/>
      <c r="V148" s="990" t="s">
        <v>218</v>
      </c>
      <c r="W148" s="1074"/>
      <c r="X148" s="990" t="s">
        <v>217</v>
      </c>
      <c r="Y148" s="1074"/>
      <c r="Z148" s="990" t="s">
        <v>219</v>
      </c>
      <c r="AA148" s="990" t="s">
        <v>72</v>
      </c>
      <c r="AB148" s="990" t="str">
        <f>IF(S148&gt;=1,(W148*12+Y148)-(S148*12+U148)+1,"")</f>
        <v/>
      </c>
      <c r="AC148" s="993" t="s">
        <v>220</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IF(基本情報入力シート!B74="", "",基本情報入力シート!B74)</f>
        <v/>
      </c>
      <c r="C152" s="1002"/>
      <c r="D152" s="1002"/>
      <c r="E152" s="1002"/>
      <c r="F152" s="1003"/>
      <c r="G152" s="1009" t="str">
        <f>IF(基本情報入力シート!L74="", "",基本情報入力シート!L74)</f>
        <v/>
      </c>
      <c r="H152" s="1009" t="str">
        <f>IF(基本情報入力シート!Q74="", "",基本情報入力シート!Q74)</f>
        <v/>
      </c>
      <c r="I152" s="1009" t="str">
        <f>IF(基本情報入力シート!V74="", "",基本情報入力シート!V74)</f>
        <v/>
      </c>
      <c r="J152" s="1009" t="str">
        <f>IF(基本情報入力シート!W74="", "",基本情報入力シート!W74)</f>
        <v/>
      </c>
      <c r="K152" s="1009" t="str">
        <f>IF(基本情報入力シート!X74="", "",基本情報入力シート!X74)</f>
        <v/>
      </c>
      <c r="L152" s="1012" t="str">
        <f>IF(基本情報入力シート!AC74=0, "",基本情報入力シート!AC74)</f>
        <v/>
      </c>
      <c r="M152" s="1015"/>
      <c r="N152" s="996"/>
      <c r="O152" s="981" t="str">
        <f>IFERROR(VLOOKUP(K152,【参考】数式用２!$A$2:$AD$50,MATCH(N152,【参考】数式用２!$C$4:$AD$4,0)+2,0),"")</f>
        <v/>
      </c>
      <c r="P152" s="1065"/>
      <c r="Q152" s="1068" t="str">
        <f>IFERROR(VLOOKUP(K152,【参考】数式用２!$A$2:$AC$50,MATCH(P152,【参考】数式用２!$C$4:$AC$4,0)+2,0),"")</f>
        <v/>
      </c>
      <c r="R152" s="1071" t="s">
        <v>141</v>
      </c>
      <c r="S152" s="1074"/>
      <c r="T152" s="990" t="s">
        <v>217</v>
      </c>
      <c r="U152" s="1074"/>
      <c r="V152" s="990" t="s">
        <v>218</v>
      </c>
      <c r="W152" s="1074"/>
      <c r="X152" s="990" t="s">
        <v>217</v>
      </c>
      <c r="Y152" s="1074"/>
      <c r="Z152" s="990" t="s">
        <v>219</v>
      </c>
      <c r="AA152" s="990" t="s">
        <v>72</v>
      </c>
      <c r="AB152" s="990" t="str">
        <f>IF(S152&gt;=1,(W152*12+Y152)-(S152*12+U152)+1,"")</f>
        <v/>
      </c>
      <c r="AC152" s="993" t="s">
        <v>220</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IF(基本情報入力シート!B75="", "",基本情報入力シート!B75)</f>
        <v/>
      </c>
      <c r="C156" s="1002"/>
      <c r="D156" s="1002"/>
      <c r="E156" s="1002"/>
      <c r="F156" s="1003"/>
      <c r="G156" s="1009" t="str">
        <f>IF(基本情報入力シート!L75="", "",基本情報入力シート!L75)</f>
        <v/>
      </c>
      <c r="H156" s="1009" t="str">
        <f>IF(基本情報入力シート!Q75="", "",基本情報入力シート!Q75)</f>
        <v/>
      </c>
      <c r="I156" s="1009" t="str">
        <f>IF(基本情報入力シート!V75="", "",基本情報入力シート!V75)</f>
        <v/>
      </c>
      <c r="J156" s="1009" t="str">
        <f>IF(基本情報入力シート!W75="", "",基本情報入力シート!W75)</f>
        <v/>
      </c>
      <c r="K156" s="1009" t="str">
        <f>IF(基本情報入力シート!X75="", "",基本情報入力シート!X75)</f>
        <v/>
      </c>
      <c r="L156" s="1012" t="str">
        <f>IF(基本情報入力シート!AC75=0, "",基本情報入力シート!AC75)</f>
        <v/>
      </c>
      <c r="M156" s="1015"/>
      <c r="N156" s="996"/>
      <c r="O156" s="981" t="str">
        <f>IFERROR(VLOOKUP(K156,【参考】数式用２!$A$2:$AD$50,MATCH(N156,【参考】数式用２!$C$4:$AD$4,0)+2,0),"")</f>
        <v/>
      </c>
      <c r="P156" s="1065"/>
      <c r="Q156" s="1068" t="str">
        <f>IFERROR(VLOOKUP(K156,【参考】数式用２!$A$2:$AC$50,MATCH(P156,【参考】数式用２!$C$4:$AC$4,0)+2,0),"")</f>
        <v/>
      </c>
      <c r="R156" s="1071" t="s">
        <v>141</v>
      </c>
      <c r="S156" s="1074"/>
      <c r="T156" s="990" t="s">
        <v>217</v>
      </c>
      <c r="U156" s="1074"/>
      <c r="V156" s="990" t="s">
        <v>218</v>
      </c>
      <c r="W156" s="1074"/>
      <c r="X156" s="990" t="s">
        <v>217</v>
      </c>
      <c r="Y156" s="1074"/>
      <c r="Z156" s="990" t="s">
        <v>219</v>
      </c>
      <c r="AA156" s="990" t="s">
        <v>72</v>
      </c>
      <c r="AB156" s="990" t="str">
        <f>IF(S156&gt;=1,(W156*12+Y156)-(S156*12+U156)+1,"")</f>
        <v/>
      </c>
      <c r="AC156" s="993" t="s">
        <v>220</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IF(基本情報入力シート!B76="", "",基本情報入力シート!B76)</f>
        <v/>
      </c>
      <c r="C160" s="1002"/>
      <c r="D160" s="1002"/>
      <c r="E160" s="1002"/>
      <c r="F160" s="1003"/>
      <c r="G160" s="1009" t="str">
        <f>IF(基本情報入力シート!L76="", "",基本情報入力シート!L76)</f>
        <v/>
      </c>
      <c r="H160" s="1009" t="str">
        <f>IF(基本情報入力シート!Q76="", "",基本情報入力シート!Q76)</f>
        <v/>
      </c>
      <c r="I160" s="1009" t="str">
        <f>IF(基本情報入力シート!V76="", "",基本情報入力シート!V76)</f>
        <v/>
      </c>
      <c r="J160" s="1009" t="str">
        <f>IF(基本情報入力シート!W76="", "",基本情報入力シート!W76)</f>
        <v/>
      </c>
      <c r="K160" s="1009" t="str">
        <f>IF(基本情報入力シート!X76="", "",基本情報入力シート!X76)</f>
        <v/>
      </c>
      <c r="L160" s="1012" t="str">
        <f>IF(基本情報入力シート!AC76=0, "",基本情報入力シート!AC76)</f>
        <v/>
      </c>
      <c r="M160" s="1015"/>
      <c r="N160" s="996"/>
      <c r="O160" s="981" t="str">
        <f>IFERROR(VLOOKUP(K160,【参考】数式用２!$A$2:$AD$50,MATCH(N160,【参考】数式用２!$C$4:$AD$4,0)+2,0),"")</f>
        <v/>
      </c>
      <c r="P160" s="1065"/>
      <c r="Q160" s="1068" t="str">
        <f>IFERROR(VLOOKUP(K160,【参考】数式用２!$A$2:$AC$50,MATCH(P160,【参考】数式用２!$C$4:$AC$4,0)+2,0),"")</f>
        <v/>
      </c>
      <c r="R160" s="1071" t="s">
        <v>141</v>
      </c>
      <c r="S160" s="1074"/>
      <c r="T160" s="990" t="s">
        <v>217</v>
      </c>
      <c r="U160" s="1074"/>
      <c r="V160" s="990" t="s">
        <v>218</v>
      </c>
      <c r="W160" s="1074"/>
      <c r="X160" s="990" t="s">
        <v>217</v>
      </c>
      <c r="Y160" s="1074"/>
      <c r="Z160" s="990" t="s">
        <v>219</v>
      </c>
      <c r="AA160" s="990" t="s">
        <v>72</v>
      </c>
      <c r="AB160" s="990" t="str">
        <f>IF(S160&gt;=1,(W160*12+Y160)-(S160*12+U160)+1,"")</f>
        <v/>
      </c>
      <c r="AC160" s="993" t="s">
        <v>220</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IF(基本情報入力シート!B77="", "",基本情報入力シート!B77)</f>
        <v/>
      </c>
      <c r="C164" s="1002"/>
      <c r="D164" s="1002"/>
      <c r="E164" s="1002"/>
      <c r="F164" s="1003"/>
      <c r="G164" s="1009" t="str">
        <f>IF(基本情報入力シート!L77="", "",基本情報入力シート!L77)</f>
        <v/>
      </c>
      <c r="H164" s="1009" t="str">
        <f>IF(基本情報入力シート!Q77="", "",基本情報入力シート!Q77)</f>
        <v/>
      </c>
      <c r="I164" s="1009" t="str">
        <f>IF(基本情報入力シート!V77="", "",基本情報入力シート!V77)</f>
        <v/>
      </c>
      <c r="J164" s="1009" t="str">
        <f>IF(基本情報入力シート!W77="", "",基本情報入力シート!W77)</f>
        <v/>
      </c>
      <c r="K164" s="1009" t="str">
        <f>IF(基本情報入力シート!X77="", "",基本情報入力シート!X77)</f>
        <v/>
      </c>
      <c r="L164" s="1012" t="str">
        <f>IF(基本情報入力シート!AC77=0, "",基本情報入力シート!AC77)</f>
        <v/>
      </c>
      <c r="M164" s="1015"/>
      <c r="N164" s="996"/>
      <c r="O164" s="981" t="str">
        <f>IFERROR(VLOOKUP(K164,【参考】数式用２!$A$2:$AD$50,MATCH(N164,【参考】数式用２!$C$4:$AD$4,0)+2,0),"")</f>
        <v/>
      </c>
      <c r="P164" s="1065"/>
      <c r="Q164" s="1068" t="str">
        <f>IFERROR(VLOOKUP(K164,【参考】数式用２!$A$2:$AC$50,MATCH(P164,【参考】数式用２!$C$4:$AC$4,0)+2,0),"")</f>
        <v/>
      </c>
      <c r="R164" s="1071" t="s">
        <v>141</v>
      </c>
      <c r="S164" s="1074"/>
      <c r="T164" s="990" t="s">
        <v>217</v>
      </c>
      <c r="U164" s="1074"/>
      <c r="V164" s="990" t="s">
        <v>218</v>
      </c>
      <c r="W164" s="1074"/>
      <c r="X164" s="990" t="s">
        <v>217</v>
      </c>
      <c r="Y164" s="1074"/>
      <c r="Z164" s="990" t="s">
        <v>219</v>
      </c>
      <c r="AA164" s="990" t="s">
        <v>72</v>
      </c>
      <c r="AB164" s="990" t="str">
        <f>IF(S164&gt;=1,(W164*12+Y164)-(S164*12+U164)+1,"")</f>
        <v/>
      </c>
      <c r="AC164" s="993" t="s">
        <v>220</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IF(基本情報入力シート!B78="", "",基本情報入力シート!B78)</f>
        <v/>
      </c>
      <c r="C168" s="1002"/>
      <c r="D168" s="1002"/>
      <c r="E168" s="1002"/>
      <c r="F168" s="1003"/>
      <c r="G168" s="1009" t="str">
        <f>IF(基本情報入力シート!L78="", "",基本情報入力シート!L78)</f>
        <v/>
      </c>
      <c r="H168" s="1009" t="str">
        <f>IF(基本情報入力シート!Q78="", "",基本情報入力シート!Q78)</f>
        <v/>
      </c>
      <c r="I168" s="1009" t="str">
        <f>IF(基本情報入力シート!V78="", "",基本情報入力シート!V78)</f>
        <v/>
      </c>
      <c r="J168" s="1009" t="str">
        <f>IF(基本情報入力シート!W78="", "",基本情報入力シート!W78)</f>
        <v/>
      </c>
      <c r="K168" s="1009" t="str">
        <f>IF(基本情報入力シート!X78="", "",基本情報入力シート!X78)</f>
        <v/>
      </c>
      <c r="L168" s="1012" t="str">
        <f>IF(基本情報入力シート!AC78=0, "",基本情報入力シート!AC78)</f>
        <v/>
      </c>
      <c r="M168" s="1015"/>
      <c r="N168" s="996"/>
      <c r="O168" s="981" t="str">
        <f>IFERROR(VLOOKUP(K168,【参考】数式用２!$A$2:$AD$50,MATCH(N168,【参考】数式用２!$C$4:$AD$4,0)+2,0),"")</f>
        <v/>
      </c>
      <c r="P168" s="1065"/>
      <c r="Q168" s="1068" t="str">
        <f>IFERROR(VLOOKUP(K168,【参考】数式用２!$A$2:$AC$50,MATCH(P168,【参考】数式用２!$C$4:$AC$4,0)+2,0),"")</f>
        <v/>
      </c>
      <c r="R168" s="1071" t="s">
        <v>141</v>
      </c>
      <c r="S168" s="1074"/>
      <c r="T168" s="990" t="s">
        <v>217</v>
      </c>
      <c r="U168" s="1074"/>
      <c r="V168" s="990" t="s">
        <v>218</v>
      </c>
      <c r="W168" s="1074"/>
      <c r="X168" s="990" t="s">
        <v>217</v>
      </c>
      <c r="Y168" s="1074"/>
      <c r="Z168" s="990" t="s">
        <v>219</v>
      </c>
      <c r="AA168" s="990" t="s">
        <v>72</v>
      </c>
      <c r="AB168" s="990" t="str">
        <f>IF(S168&gt;=1,(W168*12+Y168)-(S168*12+U168)+1,"")</f>
        <v/>
      </c>
      <c r="AC168" s="993" t="s">
        <v>220</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IF(基本情報入力シート!B79="", "",基本情報入力シート!B79)</f>
        <v/>
      </c>
      <c r="C172" s="1002"/>
      <c r="D172" s="1002"/>
      <c r="E172" s="1002"/>
      <c r="F172" s="1003"/>
      <c r="G172" s="1009" t="str">
        <f>IF(基本情報入力シート!L79="", "",基本情報入力シート!L79)</f>
        <v/>
      </c>
      <c r="H172" s="1009" t="str">
        <f>IF(基本情報入力シート!Q79="", "",基本情報入力シート!Q79)</f>
        <v/>
      </c>
      <c r="I172" s="1009" t="str">
        <f>IF(基本情報入力シート!V79="", "",基本情報入力シート!V79)</f>
        <v/>
      </c>
      <c r="J172" s="1009" t="str">
        <f>IF(基本情報入力シート!W79="", "",基本情報入力シート!W79)</f>
        <v/>
      </c>
      <c r="K172" s="1009" t="str">
        <f>IF(基本情報入力シート!X79="", "",基本情報入力シート!X79)</f>
        <v/>
      </c>
      <c r="L172" s="1012" t="str">
        <f>IF(基本情報入力シート!AC79=0, "",基本情報入力シート!AC79)</f>
        <v/>
      </c>
      <c r="M172" s="1015"/>
      <c r="N172" s="996"/>
      <c r="O172" s="981" t="str">
        <f>IFERROR(VLOOKUP(K172,【参考】数式用２!$A$2:$AD$50,MATCH(N172,【参考】数式用２!$C$4:$AD$4,0)+2,0),"")</f>
        <v/>
      </c>
      <c r="P172" s="1065"/>
      <c r="Q172" s="1068" t="str">
        <f>IFERROR(VLOOKUP(K172,【参考】数式用２!$A$2:$AC$50,MATCH(P172,【参考】数式用２!$C$4:$AC$4,0)+2,0),"")</f>
        <v/>
      </c>
      <c r="R172" s="1071" t="s">
        <v>141</v>
      </c>
      <c r="S172" s="1074"/>
      <c r="T172" s="990" t="s">
        <v>217</v>
      </c>
      <c r="U172" s="1074"/>
      <c r="V172" s="990" t="s">
        <v>218</v>
      </c>
      <c r="W172" s="1074"/>
      <c r="X172" s="990" t="s">
        <v>217</v>
      </c>
      <c r="Y172" s="1074"/>
      <c r="Z172" s="990" t="s">
        <v>219</v>
      </c>
      <c r="AA172" s="990" t="s">
        <v>72</v>
      </c>
      <c r="AB172" s="990" t="str">
        <f>IF(S172&gt;=1,(W172*12+Y172)-(S172*12+U172)+1,"")</f>
        <v/>
      </c>
      <c r="AC172" s="993" t="s">
        <v>220</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IF(基本情報入力シート!B80="", "",基本情報入力シート!B80)</f>
        <v/>
      </c>
      <c r="C176" s="1002"/>
      <c r="D176" s="1002"/>
      <c r="E176" s="1002"/>
      <c r="F176" s="1003"/>
      <c r="G176" s="1009" t="str">
        <f>IF(基本情報入力シート!L80="", "",基本情報入力シート!L80)</f>
        <v/>
      </c>
      <c r="H176" s="1009" t="str">
        <f>IF(基本情報入力シート!Q80="", "",基本情報入力シート!Q80)</f>
        <v/>
      </c>
      <c r="I176" s="1009" t="str">
        <f>IF(基本情報入力シート!V80="", "",基本情報入力シート!V80)</f>
        <v/>
      </c>
      <c r="J176" s="1009" t="str">
        <f>IF(基本情報入力シート!W80="", "",基本情報入力シート!W80)</f>
        <v/>
      </c>
      <c r="K176" s="1009" t="str">
        <f>IF(基本情報入力シート!X80="", "",基本情報入力シート!X80)</f>
        <v/>
      </c>
      <c r="L176" s="1012" t="str">
        <f>IF(基本情報入力シート!AC80=0, "",基本情報入力シート!AC80)</f>
        <v/>
      </c>
      <c r="M176" s="1015"/>
      <c r="N176" s="996"/>
      <c r="O176" s="981" t="str">
        <f>IFERROR(VLOOKUP(K176,【参考】数式用２!$A$2:$AD$50,MATCH(N176,【参考】数式用２!$C$4:$AD$4,0)+2,0),"")</f>
        <v/>
      </c>
      <c r="P176" s="1065"/>
      <c r="Q176" s="1068" t="str">
        <f>IFERROR(VLOOKUP(K176,【参考】数式用２!$A$2:$AC$50,MATCH(P176,【参考】数式用２!$C$4:$AC$4,0)+2,0),"")</f>
        <v/>
      </c>
      <c r="R176" s="1071" t="s">
        <v>141</v>
      </c>
      <c r="S176" s="1074"/>
      <c r="T176" s="990" t="s">
        <v>217</v>
      </c>
      <c r="U176" s="1074"/>
      <c r="V176" s="990" t="s">
        <v>218</v>
      </c>
      <c r="W176" s="1074"/>
      <c r="X176" s="990" t="s">
        <v>217</v>
      </c>
      <c r="Y176" s="1074"/>
      <c r="Z176" s="990" t="s">
        <v>219</v>
      </c>
      <c r="AA176" s="990" t="s">
        <v>72</v>
      </c>
      <c r="AB176" s="990" t="str">
        <f>IF(S176&gt;=1,(W176*12+Y176)-(S176*12+U176)+1,"")</f>
        <v/>
      </c>
      <c r="AC176" s="993" t="s">
        <v>220</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IF(基本情報入力シート!B81="", "",基本情報入力シート!B81)</f>
        <v/>
      </c>
      <c r="C180" s="1002"/>
      <c r="D180" s="1002"/>
      <c r="E180" s="1002"/>
      <c r="F180" s="1003"/>
      <c r="G180" s="1009" t="str">
        <f>IF(基本情報入力シート!L81="", "",基本情報入力シート!L81)</f>
        <v/>
      </c>
      <c r="H180" s="1009" t="str">
        <f>IF(基本情報入力シート!Q81="", "",基本情報入力シート!Q81)</f>
        <v/>
      </c>
      <c r="I180" s="1009" t="str">
        <f>IF(基本情報入力シート!V81="", "",基本情報入力シート!V81)</f>
        <v/>
      </c>
      <c r="J180" s="1009" t="str">
        <f>IF(基本情報入力シート!W81="", "",基本情報入力シート!W81)</f>
        <v/>
      </c>
      <c r="K180" s="1009" t="str">
        <f>IF(基本情報入力シート!X81="", "",基本情報入力シート!X81)</f>
        <v/>
      </c>
      <c r="L180" s="1012" t="str">
        <f>IF(基本情報入力シート!AC81=0, "",基本情報入力シート!AC81)</f>
        <v/>
      </c>
      <c r="M180" s="1015"/>
      <c r="N180" s="996"/>
      <c r="O180" s="981" t="str">
        <f>IFERROR(VLOOKUP(K180,【参考】数式用２!$A$2:$AD$50,MATCH(N180,【参考】数式用２!$C$4:$AD$4,0)+2,0),"")</f>
        <v/>
      </c>
      <c r="P180" s="1065"/>
      <c r="Q180" s="1068" t="str">
        <f>IFERROR(VLOOKUP(K180,【参考】数式用２!$A$2:$AC$50,MATCH(P180,【参考】数式用２!$C$4:$AC$4,0)+2,0),"")</f>
        <v/>
      </c>
      <c r="R180" s="1071" t="s">
        <v>141</v>
      </c>
      <c r="S180" s="1074"/>
      <c r="T180" s="990" t="s">
        <v>217</v>
      </c>
      <c r="U180" s="1074"/>
      <c r="V180" s="990" t="s">
        <v>218</v>
      </c>
      <c r="W180" s="1074"/>
      <c r="X180" s="990" t="s">
        <v>217</v>
      </c>
      <c r="Y180" s="1074"/>
      <c r="Z180" s="990" t="s">
        <v>219</v>
      </c>
      <c r="AA180" s="990" t="s">
        <v>72</v>
      </c>
      <c r="AB180" s="990" t="str">
        <f>IF(S180&gt;=1,(W180*12+Y180)-(S180*12+U180)+1,"")</f>
        <v/>
      </c>
      <c r="AC180" s="993" t="s">
        <v>220</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IF(基本情報入力シート!B82="", "",基本情報入力シート!B82)</f>
        <v/>
      </c>
      <c r="C184" s="1002"/>
      <c r="D184" s="1002"/>
      <c r="E184" s="1002"/>
      <c r="F184" s="1003"/>
      <c r="G184" s="1009" t="str">
        <f>IF(基本情報入力シート!L82="", "",基本情報入力シート!L82)</f>
        <v/>
      </c>
      <c r="H184" s="1009" t="str">
        <f>IF(基本情報入力シート!Q82="", "",基本情報入力シート!Q82)</f>
        <v/>
      </c>
      <c r="I184" s="1009" t="str">
        <f>IF(基本情報入力シート!V82="", "",基本情報入力シート!V82)</f>
        <v/>
      </c>
      <c r="J184" s="1009" t="str">
        <f>IF(基本情報入力シート!W82="", "",基本情報入力シート!W82)</f>
        <v/>
      </c>
      <c r="K184" s="1009" t="str">
        <f>IF(基本情報入力シート!X82="", "",基本情報入力シート!X82)</f>
        <v/>
      </c>
      <c r="L184" s="1012" t="str">
        <f>IF(基本情報入力シート!AC82=0, "",基本情報入力シート!AC82)</f>
        <v/>
      </c>
      <c r="M184" s="1015"/>
      <c r="N184" s="996"/>
      <c r="O184" s="981" t="str">
        <f>IFERROR(VLOOKUP(K184,【参考】数式用２!$A$2:$AD$50,MATCH(N184,【参考】数式用２!$C$4:$AD$4,0)+2,0),"")</f>
        <v/>
      </c>
      <c r="P184" s="1065"/>
      <c r="Q184" s="1068" t="str">
        <f>IFERROR(VLOOKUP(K184,【参考】数式用２!$A$2:$AC$50,MATCH(P184,【参考】数式用２!$C$4:$AC$4,0)+2,0),"")</f>
        <v/>
      </c>
      <c r="R184" s="1071" t="s">
        <v>141</v>
      </c>
      <c r="S184" s="1074"/>
      <c r="T184" s="990" t="s">
        <v>217</v>
      </c>
      <c r="U184" s="1074"/>
      <c r="V184" s="990" t="s">
        <v>218</v>
      </c>
      <c r="W184" s="1074"/>
      <c r="X184" s="990" t="s">
        <v>217</v>
      </c>
      <c r="Y184" s="1074"/>
      <c r="Z184" s="990" t="s">
        <v>219</v>
      </c>
      <c r="AA184" s="990" t="s">
        <v>72</v>
      </c>
      <c r="AB184" s="990" t="str">
        <f>IF(S184&gt;=1,(W184*12+Y184)-(S184*12+U184)+1,"")</f>
        <v/>
      </c>
      <c r="AC184" s="993" t="s">
        <v>220</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IF(基本情報入力シート!B83="", "",基本情報入力シート!B83)</f>
        <v/>
      </c>
      <c r="C188" s="1002"/>
      <c r="D188" s="1002"/>
      <c r="E188" s="1002"/>
      <c r="F188" s="1003"/>
      <c r="G188" s="1009" t="str">
        <f>IF(基本情報入力シート!L83="", "",基本情報入力シート!L83)</f>
        <v/>
      </c>
      <c r="H188" s="1009" t="str">
        <f>IF(基本情報入力シート!Q83="", "",基本情報入力シート!Q83)</f>
        <v/>
      </c>
      <c r="I188" s="1009" t="str">
        <f>IF(基本情報入力シート!V83="", "",基本情報入力シート!V83)</f>
        <v/>
      </c>
      <c r="J188" s="1009" t="str">
        <f>IF(基本情報入力シート!W83="", "",基本情報入力シート!W83)</f>
        <v/>
      </c>
      <c r="K188" s="1009" t="str">
        <f>IF(基本情報入力シート!X83="", "",基本情報入力シート!X83)</f>
        <v/>
      </c>
      <c r="L188" s="1012" t="str">
        <f>IF(基本情報入力シート!AC83=0, "",基本情報入力シート!AC83)</f>
        <v/>
      </c>
      <c r="M188" s="1015"/>
      <c r="N188" s="996"/>
      <c r="O188" s="981" t="str">
        <f>IFERROR(VLOOKUP(K188,【参考】数式用２!$A$2:$AD$50,MATCH(N188,【参考】数式用２!$C$4:$AD$4,0)+2,0),"")</f>
        <v/>
      </c>
      <c r="P188" s="1065"/>
      <c r="Q188" s="1068" t="str">
        <f>IFERROR(VLOOKUP(K188,【参考】数式用２!$A$2:$AC$50,MATCH(P188,【参考】数式用２!$C$4:$AC$4,0)+2,0),"")</f>
        <v/>
      </c>
      <c r="R188" s="1071" t="s">
        <v>141</v>
      </c>
      <c r="S188" s="1074"/>
      <c r="T188" s="990" t="s">
        <v>217</v>
      </c>
      <c r="U188" s="1074"/>
      <c r="V188" s="990" t="s">
        <v>218</v>
      </c>
      <c r="W188" s="1074"/>
      <c r="X188" s="990" t="s">
        <v>217</v>
      </c>
      <c r="Y188" s="1074"/>
      <c r="Z188" s="990" t="s">
        <v>219</v>
      </c>
      <c r="AA188" s="990" t="s">
        <v>72</v>
      </c>
      <c r="AB188" s="990" t="str">
        <f>IF(S188&gt;=1,(W188*12+Y188)-(S188*12+U188)+1,"")</f>
        <v/>
      </c>
      <c r="AC188" s="993" t="s">
        <v>220</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IF(基本情報入力シート!B84="", "",基本情報入力シート!B84)</f>
        <v/>
      </c>
      <c r="C192" s="1002"/>
      <c r="D192" s="1002"/>
      <c r="E192" s="1002"/>
      <c r="F192" s="1003"/>
      <c r="G192" s="1009" t="str">
        <f>IF(基本情報入力シート!L84="", "",基本情報入力シート!L84)</f>
        <v/>
      </c>
      <c r="H192" s="1009" t="str">
        <f>IF(基本情報入力シート!Q84="", "",基本情報入力シート!Q84)</f>
        <v/>
      </c>
      <c r="I192" s="1009" t="str">
        <f>IF(基本情報入力シート!V84="", "",基本情報入力シート!V84)</f>
        <v/>
      </c>
      <c r="J192" s="1009" t="str">
        <f>IF(基本情報入力シート!W84="", "",基本情報入力シート!W84)</f>
        <v/>
      </c>
      <c r="K192" s="1009" t="str">
        <f>IF(基本情報入力シート!X84="", "",基本情報入力シート!X84)</f>
        <v/>
      </c>
      <c r="L192" s="1012" t="str">
        <f>IF(基本情報入力シート!AC84=0, "",基本情報入力シート!AC84)</f>
        <v/>
      </c>
      <c r="M192" s="1015"/>
      <c r="N192" s="996"/>
      <c r="O192" s="981" t="str">
        <f>IFERROR(VLOOKUP(K192,【参考】数式用２!$A$2:$AD$50,MATCH(N192,【参考】数式用２!$C$4:$AD$4,0)+2,0),"")</f>
        <v/>
      </c>
      <c r="P192" s="1065"/>
      <c r="Q192" s="1068" t="str">
        <f>IFERROR(VLOOKUP(K192,【参考】数式用２!$A$2:$AC$50,MATCH(P192,【参考】数式用２!$C$4:$AC$4,0)+2,0),"")</f>
        <v/>
      </c>
      <c r="R192" s="1071" t="s">
        <v>141</v>
      </c>
      <c r="S192" s="1074"/>
      <c r="T192" s="990" t="s">
        <v>217</v>
      </c>
      <c r="U192" s="1074"/>
      <c r="V192" s="990" t="s">
        <v>218</v>
      </c>
      <c r="W192" s="1074"/>
      <c r="X192" s="990" t="s">
        <v>217</v>
      </c>
      <c r="Y192" s="1074"/>
      <c r="Z192" s="990" t="s">
        <v>219</v>
      </c>
      <c r="AA192" s="990" t="s">
        <v>72</v>
      </c>
      <c r="AB192" s="990" t="str">
        <f>IF(S192&gt;=1,(W192*12+Y192)-(S192*12+U192)+1,"")</f>
        <v/>
      </c>
      <c r="AC192" s="993" t="s">
        <v>220</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IF(基本情報入力シート!B85="", "",基本情報入力シート!B85)</f>
        <v/>
      </c>
      <c r="C196" s="1002"/>
      <c r="D196" s="1002"/>
      <c r="E196" s="1002"/>
      <c r="F196" s="1003"/>
      <c r="G196" s="1009" t="str">
        <f>IF(基本情報入力シート!L85="", "",基本情報入力シート!L85)</f>
        <v/>
      </c>
      <c r="H196" s="1009" t="str">
        <f>IF(基本情報入力シート!Q85="", "",基本情報入力シート!Q85)</f>
        <v/>
      </c>
      <c r="I196" s="1009" t="str">
        <f>IF(基本情報入力シート!V85="", "",基本情報入力シート!V85)</f>
        <v/>
      </c>
      <c r="J196" s="1009" t="str">
        <f>IF(基本情報入力シート!W85="", "",基本情報入力シート!W85)</f>
        <v/>
      </c>
      <c r="K196" s="1009" t="str">
        <f>IF(基本情報入力シート!X85="", "",基本情報入力シート!X85)</f>
        <v/>
      </c>
      <c r="L196" s="1012" t="str">
        <f>IF(基本情報入力シート!AC85=0, "",基本情報入力シート!AC85)</f>
        <v/>
      </c>
      <c r="M196" s="1015"/>
      <c r="N196" s="996"/>
      <c r="O196" s="981" t="str">
        <f>IFERROR(VLOOKUP(K196,【参考】数式用２!$A$2:$AD$50,MATCH(N196,【参考】数式用２!$C$4:$AD$4,0)+2,0),"")</f>
        <v/>
      </c>
      <c r="P196" s="1065"/>
      <c r="Q196" s="1068" t="str">
        <f>IFERROR(VLOOKUP(K196,【参考】数式用２!$A$2:$AC$50,MATCH(P196,【参考】数式用２!$C$4:$AC$4,0)+2,0),"")</f>
        <v/>
      </c>
      <c r="R196" s="1071" t="s">
        <v>141</v>
      </c>
      <c r="S196" s="1074"/>
      <c r="T196" s="990" t="s">
        <v>217</v>
      </c>
      <c r="U196" s="1074"/>
      <c r="V196" s="990" t="s">
        <v>218</v>
      </c>
      <c r="W196" s="1074"/>
      <c r="X196" s="990" t="s">
        <v>217</v>
      </c>
      <c r="Y196" s="1074"/>
      <c r="Z196" s="990" t="s">
        <v>219</v>
      </c>
      <c r="AA196" s="990" t="s">
        <v>72</v>
      </c>
      <c r="AB196" s="990" t="str">
        <f>IF(S196&gt;=1,(W196*12+Y196)-(S196*12+U196)+1,"")</f>
        <v/>
      </c>
      <c r="AC196" s="993" t="s">
        <v>220</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IF(基本情報入力シート!B86="", "",基本情報入力シート!B86)</f>
        <v/>
      </c>
      <c r="C200" s="1002"/>
      <c r="D200" s="1002"/>
      <c r="E200" s="1002"/>
      <c r="F200" s="1003"/>
      <c r="G200" s="1009" t="str">
        <f>IF(基本情報入力シート!L86="", "",基本情報入力シート!L86)</f>
        <v/>
      </c>
      <c r="H200" s="1009" t="str">
        <f>IF(基本情報入力シート!Q86="", "",基本情報入力シート!Q86)</f>
        <v/>
      </c>
      <c r="I200" s="1009" t="str">
        <f>IF(基本情報入力シート!V86="", "",基本情報入力シート!V86)</f>
        <v/>
      </c>
      <c r="J200" s="1009" t="str">
        <f>IF(基本情報入力シート!W86="", "",基本情報入力シート!W86)</f>
        <v/>
      </c>
      <c r="K200" s="1009" t="str">
        <f>IF(基本情報入力シート!X86="", "",基本情報入力シート!X86)</f>
        <v/>
      </c>
      <c r="L200" s="1012" t="str">
        <f>IF(基本情報入力シート!AC86=0, "",基本情報入力シート!AC86)</f>
        <v/>
      </c>
      <c r="M200" s="1015"/>
      <c r="N200" s="996"/>
      <c r="O200" s="981" t="str">
        <f>IFERROR(VLOOKUP(K200,【参考】数式用２!$A$2:$AD$50,MATCH(N200,【参考】数式用２!$C$4:$AD$4,0)+2,0),"")</f>
        <v/>
      </c>
      <c r="P200" s="1065"/>
      <c r="Q200" s="1068" t="str">
        <f>IFERROR(VLOOKUP(K200,【参考】数式用２!$A$2:$AC$50,MATCH(P200,【参考】数式用２!$C$4:$AC$4,0)+2,0),"")</f>
        <v/>
      </c>
      <c r="R200" s="1071" t="s">
        <v>141</v>
      </c>
      <c r="S200" s="1074"/>
      <c r="T200" s="990" t="s">
        <v>217</v>
      </c>
      <c r="U200" s="1074"/>
      <c r="V200" s="990" t="s">
        <v>218</v>
      </c>
      <c r="W200" s="1074"/>
      <c r="X200" s="990" t="s">
        <v>217</v>
      </c>
      <c r="Y200" s="1074"/>
      <c r="Z200" s="990" t="s">
        <v>219</v>
      </c>
      <c r="AA200" s="990" t="s">
        <v>72</v>
      </c>
      <c r="AB200" s="990" t="str">
        <f>IF(S200&gt;=1,(W200*12+Y200)-(S200*12+U200)+1,"")</f>
        <v/>
      </c>
      <c r="AC200" s="993" t="s">
        <v>220</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IF(基本情報入力シート!B87="", "",基本情報入力シート!B87)</f>
        <v/>
      </c>
      <c r="C204" s="1002"/>
      <c r="D204" s="1002"/>
      <c r="E204" s="1002"/>
      <c r="F204" s="1003"/>
      <c r="G204" s="1009" t="str">
        <f>IF(基本情報入力シート!L87="", "",基本情報入力シート!L87)</f>
        <v/>
      </c>
      <c r="H204" s="1009" t="str">
        <f>IF(基本情報入力シート!Q87="", "",基本情報入力シート!Q87)</f>
        <v/>
      </c>
      <c r="I204" s="1009" t="str">
        <f>IF(基本情報入力シート!V87="", "",基本情報入力シート!V87)</f>
        <v/>
      </c>
      <c r="J204" s="1009" t="str">
        <f>IF(基本情報入力シート!W87="", "",基本情報入力シート!W87)</f>
        <v/>
      </c>
      <c r="K204" s="1009" t="str">
        <f>IF(基本情報入力シート!X87="", "",基本情報入力シート!X87)</f>
        <v/>
      </c>
      <c r="L204" s="1012" t="str">
        <f>IF(基本情報入力シート!AC87=0, "",基本情報入力シート!AC87)</f>
        <v/>
      </c>
      <c r="M204" s="1015"/>
      <c r="N204" s="996"/>
      <c r="O204" s="981" t="str">
        <f>IFERROR(VLOOKUP(K204,【参考】数式用２!$A$2:$AD$50,MATCH(N204,【参考】数式用２!$C$4:$AD$4,0)+2,0),"")</f>
        <v/>
      </c>
      <c r="P204" s="1065"/>
      <c r="Q204" s="1068" t="str">
        <f>IFERROR(VLOOKUP(K204,【参考】数式用２!$A$2:$AC$50,MATCH(P204,【参考】数式用２!$C$4:$AC$4,0)+2,0),"")</f>
        <v/>
      </c>
      <c r="R204" s="1071" t="s">
        <v>141</v>
      </c>
      <c r="S204" s="1074"/>
      <c r="T204" s="990" t="s">
        <v>217</v>
      </c>
      <c r="U204" s="1074"/>
      <c r="V204" s="990" t="s">
        <v>218</v>
      </c>
      <c r="W204" s="1074"/>
      <c r="X204" s="990" t="s">
        <v>217</v>
      </c>
      <c r="Y204" s="1074"/>
      <c r="Z204" s="990" t="s">
        <v>219</v>
      </c>
      <c r="AA204" s="990" t="s">
        <v>72</v>
      </c>
      <c r="AB204" s="990" t="str">
        <f>IF(S204&gt;=1,(W204*12+Y204)-(S204*12+U204)+1,"")</f>
        <v/>
      </c>
      <c r="AC204" s="993" t="s">
        <v>220</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IF(基本情報入力シート!B88="", "",基本情報入力シート!B88)</f>
        <v/>
      </c>
      <c r="C208" s="1002"/>
      <c r="D208" s="1002"/>
      <c r="E208" s="1002"/>
      <c r="F208" s="1003"/>
      <c r="G208" s="1009" t="str">
        <f>IF(基本情報入力シート!L88="", "",基本情報入力シート!L88)</f>
        <v/>
      </c>
      <c r="H208" s="1009" t="str">
        <f>IF(基本情報入力シート!Q88="", "",基本情報入力シート!Q88)</f>
        <v/>
      </c>
      <c r="I208" s="1009" t="str">
        <f>IF(基本情報入力シート!V88="", "",基本情報入力シート!V88)</f>
        <v/>
      </c>
      <c r="J208" s="1009" t="str">
        <f>IF(基本情報入力シート!W88="", "",基本情報入力シート!W88)</f>
        <v/>
      </c>
      <c r="K208" s="1009" t="str">
        <f>IF(基本情報入力シート!X88="", "",基本情報入力シート!X88)</f>
        <v/>
      </c>
      <c r="L208" s="1012" t="str">
        <f>IF(基本情報入力シート!AC88=0, "",基本情報入力シート!AC88)</f>
        <v/>
      </c>
      <c r="M208" s="1015"/>
      <c r="N208" s="996"/>
      <c r="O208" s="981" t="str">
        <f>IFERROR(VLOOKUP(K208,【参考】数式用２!$A$2:$AD$50,MATCH(N208,【参考】数式用２!$C$4:$AD$4,0)+2,0),"")</f>
        <v/>
      </c>
      <c r="P208" s="1065"/>
      <c r="Q208" s="1068" t="str">
        <f>IFERROR(VLOOKUP(K208,【参考】数式用２!$A$2:$AC$50,MATCH(P208,【参考】数式用２!$C$4:$AC$4,0)+2,0),"")</f>
        <v/>
      </c>
      <c r="R208" s="1071" t="s">
        <v>141</v>
      </c>
      <c r="S208" s="1074"/>
      <c r="T208" s="990" t="s">
        <v>217</v>
      </c>
      <c r="U208" s="1074"/>
      <c r="V208" s="990" t="s">
        <v>218</v>
      </c>
      <c r="W208" s="1074"/>
      <c r="X208" s="990" t="s">
        <v>217</v>
      </c>
      <c r="Y208" s="1074"/>
      <c r="Z208" s="990" t="s">
        <v>219</v>
      </c>
      <c r="AA208" s="990" t="s">
        <v>72</v>
      </c>
      <c r="AB208" s="990" t="str">
        <f>IF(S208&gt;=1,(W208*12+Y208)-(S208*12+U208)+1,"")</f>
        <v/>
      </c>
      <c r="AC208" s="993" t="s">
        <v>220</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IF(基本情報入力シート!B89="", "",基本情報入力シート!B89)</f>
        <v/>
      </c>
      <c r="C212" s="1002"/>
      <c r="D212" s="1002"/>
      <c r="E212" s="1002"/>
      <c r="F212" s="1003"/>
      <c r="G212" s="1009" t="str">
        <f>IF(基本情報入力シート!L89="", "",基本情報入力シート!L89)</f>
        <v/>
      </c>
      <c r="H212" s="1009" t="str">
        <f>IF(基本情報入力シート!Q89="", "",基本情報入力シート!Q89)</f>
        <v/>
      </c>
      <c r="I212" s="1009" t="str">
        <f>IF(基本情報入力シート!V89="", "",基本情報入力シート!V89)</f>
        <v/>
      </c>
      <c r="J212" s="1009" t="str">
        <f>IF(基本情報入力シート!W89="", "",基本情報入力シート!W89)</f>
        <v/>
      </c>
      <c r="K212" s="1009" t="str">
        <f>IF(基本情報入力シート!X89="", "",基本情報入力シート!X89)</f>
        <v/>
      </c>
      <c r="L212" s="1012" t="str">
        <f>IF(基本情報入力シート!AC89=0, "",基本情報入力シート!AC89)</f>
        <v/>
      </c>
      <c r="M212" s="1015"/>
      <c r="N212" s="996"/>
      <c r="O212" s="981" t="str">
        <f>IFERROR(VLOOKUP(K212,【参考】数式用２!$A$2:$AD$50,MATCH(N212,【参考】数式用２!$C$4:$AD$4,0)+2,0),"")</f>
        <v/>
      </c>
      <c r="P212" s="1065"/>
      <c r="Q212" s="1068" t="str">
        <f>IFERROR(VLOOKUP(K212,【参考】数式用２!$A$2:$AC$50,MATCH(P212,【参考】数式用２!$C$4:$AC$4,0)+2,0),"")</f>
        <v/>
      </c>
      <c r="R212" s="1071" t="s">
        <v>141</v>
      </c>
      <c r="S212" s="1074"/>
      <c r="T212" s="990" t="s">
        <v>217</v>
      </c>
      <c r="U212" s="1074"/>
      <c r="V212" s="990" t="s">
        <v>218</v>
      </c>
      <c r="W212" s="1074"/>
      <c r="X212" s="990" t="s">
        <v>217</v>
      </c>
      <c r="Y212" s="1074"/>
      <c r="Z212" s="990" t="s">
        <v>219</v>
      </c>
      <c r="AA212" s="990" t="s">
        <v>72</v>
      </c>
      <c r="AB212" s="990" t="str">
        <f>IF(S212&gt;=1,(W212*12+Y212)-(S212*12+U212)+1,"")</f>
        <v/>
      </c>
      <c r="AC212" s="993" t="s">
        <v>220</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IF(基本情報入力シート!B90="", "",基本情報入力シート!B90)</f>
        <v/>
      </c>
      <c r="C216" s="1002"/>
      <c r="D216" s="1002"/>
      <c r="E216" s="1002"/>
      <c r="F216" s="1003"/>
      <c r="G216" s="1009" t="str">
        <f>IF(基本情報入力シート!L90="", "",基本情報入力シート!L90)</f>
        <v/>
      </c>
      <c r="H216" s="1009" t="str">
        <f>IF(基本情報入力シート!Q90="", "",基本情報入力シート!Q90)</f>
        <v/>
      </c>
      <c r="I216" s="1009" t="str">
        <f>IF(基本情報入力シート!V90="", "",基本情報入力シート!V90)</f>
        <v/>
      </c>
      <c r="J216" s="1009" t="str">
        <f>IF(基本情報入力シート!W90="", "",基本情報入力シート!W90)</f>
        <v/>
      </c>
      <c r="K216" s="1009" t="str">
        <f>IF(基本情報入力シート!X90="", "",基本情報入力シート!X90)</f>
        <v/>
      </c>
      <c r="L216" s="1012" t="str">
        <f>IF(基本情報入力シート!AC90=0, "",基本情報入力シート!AC90)</f>
        <v/>
      </c>
      <c r="M216" s="1015"/>
      <c r="N216" s="996"/>
      <c r="O216" s="981" t="str">
        <f>IFERROR(VLOOKUP(K216,【参考】数式用２!$A$2:$AD$50,MATCH(N216,【参考】数式用２!$C$4:$AD$4,0)+2,0),"")</f>
        <v/>
      </c>
      <c r="P216" s="1065"/>
      <c r="Q216" s="1068" t="str">
        <f>IFERROR(VLOOKUP(K216,【参考】数式用２!$A$2:$AC$50,MATCH(P216,【参考】数式用２!$C$4:$AC$4,0)+2,0),"")</f>
        <v/>
      </c>
      <c r="R216" s="1071" t="s">
        <v>141</v>
      </c>
      <c r="S216" s="1074"/>
      <c r="T216" s="990" t="s">
        <v>217</v>
      </c>
      <c r="U216" s="1074"/>
      <c r="V216" s="990" t="s">
        <v>218</v>
      </c>
      <c r="W216" s="1074"/>
      <c r="X216" s="990" t="s">
        <v>217</v>
      </c>
      <c r="Y216" s="1074"/>
      <c r="Z216" s="990" t="s">
        <v>219</v>
      </c>
      <c r="AA216" s="990" t="s">
        <v>72</v>
      </c>
      <c r="AB216" s="990" t="str">
        <f>IF(S216&gt;=1,(W216*12+Y216)-(S216*12+U216)+1,"")</f>
        <v/>
      </c>
      <c r="AC216" s="993" t="s">
        <v>220</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IF(基本情報入力シート!B91="", "",基本情報入力シート!B91)</f>
        <v/>
      </c>
      <c r="C220" s="1002"/>
      <c r="D220" s="1002"/>
      <c r="E220" s="1002"/>
      <c r="F220" s="1003"/>
      <c r="G220" s="1009" t="str">
        <f>IF(基本情報入力シート!L91="", "",基本情報入力シート!L91)</f>
        <v/>
      </c>
      <c r="H220" s="1009" t="str">
        <f>IF(基本情報入力シート!Q91="", "",基本情報入力シート!Q91)</f>
        <v/>
      </c>
      <c r="I220" s="1009" t="str">
        <f>IF(基本情報入力シート!V91="", "",基本情報入力シート!V91)</f>
        <v/>
      </c>
      <c r="J220" s="1009" t="str">
        <f>IF(基本情報入力シート!W91="", "",基本情報入力シート!W91)</f>
        <v/>
      </c>
      <c r="K220" s="1009" t="str">
        <f>IF(基本情報入力シート!X91="", "",基本情報入力シート!X91)</f>
        <v/>
      </c>
      <c r="L220" s="1012" t="str">
        <f>IF(基本情報入力シート!AC91=0, "",基本情報入力シート!AC91)</f>
        <v/>
      </c>
      <c r="M220" s="1015"/>
      <c r="N220" s="996"/>
      <c r="O220" s="981" t="str">
        <f>IFERROR(VLOOKUP(K220,【参考】数式用２!$A$2:$AD$50,MATCH(N220,【参考】数式用２!$C$4:$AD$4,0)+2,0),"")</f>
        <v/>
      </c>
      <c r="P220" s="1065"/>
      <c r="Q220" s="1068" t="str">
        <f>IFERROR(VLOOKUP(K220,【参考】数式用２!$A$2:$AC$50,MATCH(P220,【参考】数式用２!$C$4:$AC$4,0)+2,0),"")</f>
        <v/>
      </c>
      <c r="R220" s="1071" t="s">
        <v>141</v>
      </c>
      <c r="S220" s="1074"/>
      <c r="T220" s="990" t="s">
        <v>217</v>
      </c>
      <c r="U220" s="1074"/>
      <c r="V220" s="990" t="s">
        <v>218</v>
      </c>
      <c r="W220" s="1074"/>
      <c r="X220" s="990" t="s">
        <v>217</v>
      </c>
      <c r="Y220" s="1074"/>
      <c r="Z220" s="990" t="s">
        <v>219</v>
      </c>
      <c r="AA220" s="990" t="s">
        <v>72</v>
      </c>
      <c r="AB220" s="990" t="str">
        <f>IF(S220&gt;=1,(W220*12+Y220)-(S220*12+U220)+1,"")</f>
        <v/>
      </c>
      <c r="AC220" s="993" t="s">
        <v>220</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IF(基本情報入力シート!B92="", "",基本情報入力シート!B92)</f>
        <v/>
      </c>
      <c r="C224" s="1002"/>
      <c r="D224" s="1002"/>
      <c r="E224" s="1002"/>
      <c r="F224" s="1003"/>
      <c r="G224" s="1009" t="str">
        <f>IF(基本情報入力シート!L92="", "",基本情報入力シート!L92)</f>
        <v/>
      </c>
      <c r="H224" s="1009" t="str">
        <f>IF(基本情報入力シート!Q92="", "",基本情報入力シート!Q92)</f>
        <v/>
      </c>
      <c r="I224" s="1009" t="str">
        <f>IF(基本情報入力シート!V92="", "",基本情報入力シート!V92)</f>
        <v/>
      </c>
      <c r="J224" s="1009" t="str">
        <f>IF(基本情報入力シート!W92="", "",基本情報入力シート!W92)</f>
        <v/>
      </c>
      <c r="K224" s="1009" t="str">
        <f>IF(基本情報入力シート!X92="", "",基本情報入力シート!X92)</f>
        <v/>
      </c>
      <c r="L224" s="1012" t="str">
        <f>IF(基本情報入力シート!AC92=0, "",基本情報入力シート!AC92)</f>
        <v/>
      </c>
      <c r="M224" s="1015"/>
      <c r="N224" s="996"/>
      <c r="O224" s="981" t="str">
        <f>IFERROR(VLOOKUP(K224,【参考】数式用２!$A$2:$AD$50,MATCH(N224,【参考】数式用２!$C$4:$AD$4,0)+2,0),"")</f>
        <v/>
      </c>
      <c r="P224" s="1065"/>
      <c r="Q224" s="1068" t="str">
        <f>IFERROR(VLOOKUP(K224,【参考】数式用２!$A$2:$AC$50,MATCH(P224,【参考】数式用２!$C$4:$AC$4,0)+2,0),"")</f>
        <v/>
      </c>
      <c r="R224" s="1071" t="s">
        <v>141</v>
      </c>
      <c r="S224" s="1074"/>
      <c r="T224" s="990" t="s">
        <v>217</v>
      </c>
      <c r="U224" s="1074"/>
      <c r="V224" s="990" t="s">
        <v>218</v>
      </c>
      <c r="W224" s="1074"/>
      <c r="X224" s="990" t="s">
        <v>217</v>
      </c>
      <c r="Y224" s="1074"/>
      <c r="Z224" s="990" t="s">
        <v>219</v>
      </c>
      <c r="AA224" s="990" t="s">
        <v>72</v>
      </c>
      <c r="AB224" s="990" t="str">
        <f>IF(S224&gt;=1,(W224*12+Y224)-(S224*12+U224)+1,"")</f>
        <v/>
      </c>
      <c r="AC224" s="993" t="s">
        <v>220</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IF(基本情報入力シート!B93="", "",基本情報入力シート!B93)</f>
        <v/>
      </c>
      <c r="C228" s="1002"/>
      <c r="D228" s="1002"/>
      <c r="E228" s="1002"/>
      <c r="F228" s="1003"/>
      <c r="G228" s="1009" t="str">
        <f>IF(基本情報入力シート!L93="", "",基本情報入力シート!L93)</f>
        <v/>
      </c>
      <c r="H228" s="1009" t="str">
        <f>IF(基本情報入力シート!Q93="", "",基本情報入力シート!Q93)</f>
        <v/>
      </c>
      <c r="I228" s="1009" t="str">
        <f>IF(基本情報入力シート!V93="", "",基本情報入力シート!V93)</f>
        <v/>
      </c>
      <c r="J228" s="1009" t="str">
        <f>IF(基本情報入力シート!W93="", "",基本情報入力シート!W93)</f>
        <v/>
      </c>
      <c r="K228" s="1009" t="str">
        <f>IF(基本情報入力シート!X93="", "",基本情報入力シート!X93)</f>
        <v/>
      </c>
      <c r="L228" s="1012" t="str">
        <f>IF(基本情報入力シート!AC93=0, "",基本情報入力シート!AC93)</f>
        <v/>
      </c>
      <c r="M228" s="1015"/>
      <c r="N228" s="996"/>
      <c r="O228" s="981" t="str">
        <f>IFERROR(VLOOKUP(K228,【参考】数式用２!$A$2:$AD$50,MATCH(N228,【参考】数式用２!$C$4:$AD$4,0)+2,0),"")</f>
        <v/>
      </c>
      <c r="P228" s="1065"/>
      <c r="Q228" s="1068" t="str">
        <f>IFERROR(VLOOKUP(K228,【参考】数式用２!$A$2:$AC$50,MATCH(P228,【参考】数式用２!$C$4:$AC$4,0)+2,0),"")</f>
        <v/>
      </c>
      <c r="R228" s="1071" t="s">
        <v>141</v>
      </c>
      <c r="S228" s="1074"/>
      <c r="T228" s="990" t="s">
        <v>217</v>
      </c>
      <c r="U228" s="1074"/>
      <c r="V228" s="990" t="s">
        <v>218</v>
      </c>
      <c r="W228" s="1074"/>
      <c r="X228" s="990" t="s">
        <v>217</v>
      </c>
      <c r="Y228" s="1074"/>
      <c r="Z228" s="990" t="s">
        <v>219</v>
      </c>
      <c r="AA228" s="990" t="s">
        <v>72</v>
      </c>
      <c r="AB228" s="990" t="str">
        <f>IF(S228&gt;=1,(W228*12+Y228)-(S228*12+U228)+1,"")</f>
        <v/>
      </c>
      <c r="AC228" s="993" t="s">
        <v>220</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IF(基本情報入力シート!B94="", "",基本情報入力シート!B94)</f>
        <v/>
      </c>
      <c r="C232" s="1002"/>
      <c r="D232" s="1002"/>
      <c r="E232" s="1002"/>
      <c r="F232" s="1003"/>
      <c r="G232" s="1009" t="str">
        <f>IF(基本情報入力シート!L94="", "",基本情報入力シート!L94)</f>
        <v/>
      </c>
      <c r="H232" s="1009" t="str">
        <f>IF(基本情報入力シート!Q94="", "",基本情報入力シート!Q94)</f>
        <v/>
      </c>
      <c r="I232" s="1009" t="str">
        <f>IF(基本情報入力シート!V94="", "",基本情報入力シート!V94)</f>
        <v/>
      </c>
      <c r="J232" s="1009" t="str">
        <f>IF(基本情報入力シート!W94="", "",基本情報入力シート!W94)</f>
        <v/>
      </c>
      <c r="K232" s="1009" t="str">
        <f>IF(基本情報入力シート!X94="", "",基本情報入力シート!X94)</f>
        <v/>
      </c>
      <c r="L232" s="1012" t="str">
        <f>IF(基本情報入力シート!AC94=0, "",基本情報入力シート!AC94)</f>
        <v/>
      </c>
      <c r="M232" s="1015"/>
      <c r="N232" s="996"/>
      <c r="O232" s="981" t="str">
        <f>IFERROR(VLOOKUP(K232,【参考】数式用２!$A$2:$AD$50,MATCH(N232,【参考】数式用２!$C$4:$AD$4,0)+2,0),"")</f>
        <v/>
      </c>
      <c r="P232" s="1065"/>
      <c r="Q232" s="1068" t="str">
        <f>IFERROR(VLOOKUP(K232,【参考】数式用２!$A$2:$AC$50,MATCH(P232,【参考】数式用２!$C$4:$AC$4,0)+2,0),"")</f>
        <v/>
      </c>
      <c r="R232" s="1071" t="s">
        <v>141</v>
      </c>
      <c r="S232" s="1074"/>
      <c r="T232" s="990" t="s">
        <v>217</v>
      </c>
      <c r="U232" s="1074"/>
      <c r="V232" s="990" t="s">
        <v>218</v>
      </c>
      <c r="W232" s="1074"/>
      <c r="X232" s="990" t="s">
        <v>217</v>
      </c>
      <c r="Y232" s="1074"/>
      <c r="Z232" s="990" t="s">
        <v>219</v>
      </c>
      <c r="AA232" s="990" t="s">
        <v>72</v>
      </c>
      <c r="AB232" s="990" t="str">
        <f>IF(S232&gt;=1,(W232*12+Y232)-(S232*12+U232)+1,"")</f>
        <v/>
      </c>
      <c r="AC232" s="993" t="s">
        <v>220</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IF(基本情報入力シート!B95="", "",基本情報入力シート!B95)</f>
        <v/>
      </c>
      <c r="C236" s="1002"/>
      <c r="D236" s="1002"/>
      <c r="E236" s="1002"/>
      <c r="F236" s="1003"/>
      <c r="G236" s="1009" t="str">
        <f>IF(基本情報入力シート!L95="", "",基本情報入力シート!L95)</f>
        <v/>
      </c>
      <c r="H236" s="1009" t="str">
        <f>IF(基本情報入力シート!Q95="", "",基本情報入力シート!Q95)</f>
        <v/>
      </c>
      <c r="I236" s="1009" t="str">
        <f>IF(基本情報入力シート!V95="", "",基本情報入力シート!V95)</f>
        <v/>
      </c>
      <c r="J236" s="1009" t="str">
        <f>IF(基本情報入力シート!W95="", "",基本情報入力シート!W95)</f>
        <v/>
      </c>
      <c r="K236" s="1009" t="str">
        <f>IF(基本情報入力シート!X95="", "",基本情報入力シート!X95)</f>
        <v/>
      </c>
      <c r="L236" s="1012" t="str">
        <f>IF(基本情報入力シート!AC95=0, "",基本情報入力シート!AC95)</f>
        <v/>
      </c>
      <c r="M236" s="1015"/>
      <c r="N236" s="996"/>
      <c r="O236" s="981" t="str">
        <f>IFERROR(VLOOKUP(K236,【参考】数式用２!$A$2:$AD$50,MATCH(N236,【参考】数式用２!$C$4:$AD$4,0)+2,0),"")</f>
        <v/>
      </c>
      <c r="P236" s="1065"/>
      <c r="Q236" s="1068" t="str">
        <f>IFERROR(VLOOKUP(K236,【参考】数式用２!$A$2:$AC$50,MATCH(P236,【参考】数式用２!$C$4:$AC$4,0)+2,0),"")</f>
        <v/>
      </c>
      <c r="R236" s="1071" t="s">
        <v>141</v>
      </c>
      <c r="S236" s="1074"/>
      <c r="T236" s="990" t="s">
        <v>217</v>
      </c>
      <c r="U236" s="1074"/>
      <c r="V236" s="990" t="s">
        <v>218</v>
      </c>
      <c r="W236" s="1074"/>
      <c r="X236" s="990" t="s">
        <v>217</v>
      </c>
      <c r="Y236" s="1074"/>
      <c r="Z236" s="990" t="s">
        <v>219</v>
      </c>
      <c r="AA236" s="990" t="s">
        <v>72</v>
      </c>
      <c r="AB236" s="990" t="str">
        <f>IF(S236&gt;=1,(W236*12+Y236)-(S236*12+U236)+1,"")</f>
        <v/>
      </c>
      <c r="AC236" s="993" t="s">
        <v>220</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IF(基本情報入力シート!B96="", "",基本情報入力シート!B96)</f>
        <v/>
      </c>
      <c r="C240" s="1002"/>
      <c r="D240" s="1002"/>
      <c r="E240" s="1002"/>
      <c r="F240" s="1003"/>
      <c r="G240" s="1009" t="str">
        <f>IF(基本情報入力シート!L96="", "",基本情報入力シート!L96)</f>
        <v/>
      </c>
      <c r="H240" s="1009" t="str">
        <f>IF(基本情報入力シート!Q96="", "",基本情報入力シート!Q96)</f>
        <v/>
      </c>
      <c r="I240" s="1009" t="str">
        <f>IF(基本情報入力シート!V96="", "",基本情報入力シート!V96)</f>
        <v/>
      </c>
      <c r="J240" s="1009" t="str">
        <f>IF(基本情報入力シート!W96="", "",基本情報入力シート!W96)</f>
        <v/>
      </c>
      <c r="K240" s="1009" t="str">
        <f>IF(基本情報入力シート!X96="", "",基本情報入力シート!X96)</f>
        <v/>
      </c>
      <c r="L240" s="1012" t="str">
        <f>IF(基本情報入力シート!AC96=0, "",基本情報入力シート!AC96)</f>
        <v/>
      </c>
      <c r="M240" s="1015"/>
      <c r="N240" s="996"/>
      <c r="O240" s="981" t="str">
        <f>IFERROR(VLOOKUP(K240,【参考】数式用２!$A$2:$AD$50,MATCH(N240,【参考】数式用２!$C$4:$AD$4,0)+2,0),"")</f>
        <v/>
      </c>
      <c r="P240" s="1065"/>
      <c r="Q240" s="1068" t="str">
        <f>IFERROR(VLOOKUP(K240,【参考】数式用２!$A$2:$AC$50,MATCH(P240,【参考】数式用２!$C$4:$AC$4,0)+2,0),"")</f>
        <v/>
      </c>
      <c r="R240" s="1071" t="s">
        <v>141</v>
      </c>
      <c r="S240" s="1074"/>
      <c r="T240" s="990" t="s">
        <v>217</v>
      </c>
      <c r="U240" s="1074"/>
      <c r="V240" s="990" t="s">
        <v>218</v>
      </c>
      <c r="W240" s="1074"/>
      <c r="X240" s="990" t="s">
        <v>217</v>
      </c>
      <c r="Y240" s="1074"/>
      <c r="Z240" s="990" t="s">
        <v>219</v>
      </c>
      <c r="AA240" s="990" t="s">
        <v>72</v>
      </c>
      <c r="AB240" s="990" t="str">
        <f>IF(S240&gt;=1,(W240*12+Y240)-(S240*12+U240)+1,"")</f>
        <v/>
      </c>
      <c r="AC240" s="993" t="s">
        <v>220</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IF(基本情報入力シート!B97="", "",基本情報入力シート!B97)</f>
        <v/>
      </c>
      <c r="C244" s="1002"/>
      <c r="D244" s="1002"/>
      <c r="E244" s="1002"/>
      <c r="F244" s="1003"/>
      <c r="G244" s="1009" t="str">
        <f>IF(基本情報入力シート!L97="", "",基本情報入力シート!L97)</f>
        <v/>
      </c>
      <c r="H244" s="1009" t="str">
        <f>IF(基本情報入力シート!Q97="", "",基本情報入力シート!Q97)</f>
        <v/>
      </c>
      <c r="I244" s="1009" t="str">
        <f>IF(基本情報入力シート!V97="", "",基本情報入力シート!V97)</f>
        <v/>
      </c>
      <c r="J244" s="1009" t="str">
        <f>IF(基本情報入力シート!W97="", "",基本情報入力シート!W97)</f>
        <v/>
      </c>
      <c r="K244" s="1009" t="str">
        <f>IF(基本情報入力シート!X97="", "",基本情報入力シート!X97)</f>
        <v/>
      </c>
      <c r="L244" s="1012" t="str">
        <f>IF(基本情報入力シート!AC97=0, "",基本情報入力シート!AC97)</f>
        <v/>
      </c>
      <c r="M244" s="1015"/>
      <c r="N244" s="996"/>
      <c r="O244" s="981" t="str">
        <f>IFERROR(VLOOKUP(K244,【参考】数式用２!$A$2:$AD$50,MATCH(N244,【参考】数式用２!$C$4:$AD$4,0)+2,0),"")</f>
        <v/>
      </c>
      <c r="P244" s="1065"/>
      <c r="Q244" s="1068" t="str">
        <f>IFERROR(VLOOKUP(K244,【参考】数式用２!$A$2:$AC$50,MATCH(P244,【参考】数式用２!$C$4:$AC$4,0)+2,0),"")</f>
        <v/>
      </c>
      <c r="R244" s="1071" t="s">
        <v>141</v>
      </c>
      <c r="S244" s="1074"/>
      <c r="T244" s="990" t="s">
        <v>217</v>
      </c>
      <c r="U244" s="1074"/>
      <c r="V244" s="990" t="s">
        <v>218</v>
      </c>
      <c r="W244" s="1074"/>
      <c r="X244" s="990" t="s">
        <v>217</v>
      </c>
      <c r="Y244" s="1074"/>
      <c r="Z244" s="990" t="s">
        <v>219</v>
      </c>
      <c r="AA244" s="990" t="s">
        <v>72</v>
      </c>
      <c r="AB244" s="990" t="str">
        <f>IF(S244&gt;=1,(W244*12+Y244)-(S244*12+U244)+1,"")</f>
        <v/>
      </c>
      <c r="AC244" s="993" t="s">
        <v>220</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IF(基本情報入力シート!B98="", "",基本情報入力シート!B98)</f>
        <v/>
      </c>
      <c r="C248" s="1002"/>
      <c r="D248" s="1002"/>
      <c r="E248" s="1002"/>
      <c r="F248" s="1003"/>
      <c r="G248" s="1009" t="str">
        <f>IF(基本情報入力シート!L98="", "",基本情報入力シート!L98)</f>
        <v/>
      </c>
      <c r="H248" s="1009" t="str">
        <f>IF(基本情報入力シート!Q98="", "",基本情報入力シート!Q98)</f>
        <v/>
      </c>
      <c r="I248" s="1009" t="str">
        <f>IF(基本情報入力シート!V98="", "",基本情報入力シート!V98)</f>
        <v/>
      </c>
      <c r="J248" s="1009" t="str">
        <f>IF(基本情報入力シート!W98="", "",基本情報入力シート!W98)</f>
        <v/>
      </c>
      <c r="K248" s="1009" t="str">
        <f>IF(基本情報入力シート!X98="", "",基本情報入力シート!X98)</f>
        <v/>
      </c>
      <c r="L248" s="1012" t="str">
        <f>IF(基本情報入力シート!AC98=0, "",基本情報入力シート!AC98)</f>
        <v/>
      </c>
      <c r="M248" s="1015"/>
      <c r="N248" s="996"/>
      <c r="O248" s="981" t="str">
        <f>IFERROR(VLOOKUP(K248,【参考】数式用２!$A$2:$AD$50,MATCH(N248,【参考】数式用２!$C$4:$AD$4,0)+2,0),"")</f>
        <v/>
      </c>
      <c r="P248" s="1065"/>
      <c r="Q248" s="1068" t="str">
        <f>IFERROR(VLOOKUP(K248,【参考】数式用２!$A$2:$AC$50,MATCH(P248,【参考】数式用２!$C$4:$AC$4,0)+2,0),"")</f>
        <v/>
      </c>
      <c r="R248" s="1071" t="s">
        <v>141</v>
      </c>
      <c r="S248" s="1074"/>
      <c r="T248" s="990" t="s">
        <v>217</v>
      </c>
      <c r="U248" s="1074"/>
      <c r="V248" s="990" t="s">
        <v>218</v>
      </c>
      <c r="W248" s="1074"/>
      <c r="X248" s="990" t="s">
        <v>217</v>
      </c>
      <c r="Y248" s="1074"/>
      <c r="Z248" s="990" t="s">
        <v>219</v>
      </c>
      <c r="AA248" s="990" t="s">
        <v>72</v>
      </c>
      <c r="AB248" s="990" t="str">
        <f>IF(S248&gt;=1,(W248*12+Y248)-(S248*12+U248)+1,"")</f>
        <v/>
      </c>
      <c r="AC248" s="993" t="s">
        <v>220</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IF(基本情報入力シート!B99="", "",基本情報入力シート!B99)</f>
        <v/>
      </c>
      <c r="C252" s="1002"/>
      <c r="D252" s="1002"/>
      <c r="E252" s="1002"/>
      <c r="F252" s="1003"/>
      <c r="G252" s="1009" t="str">
        <f>IF(基本情報入力シート!L99="", "",基本情報入力シート!L99)</f>
        <v/>
      </c>
      <c r="H252" s="1009" t="str">
        <f>IF(基本情報入力シート!Q99="", "",基本情報入力シート!Q99)</f>
        <v/>
      </c>
      <c r="I252" s="1009" t="str">
        <f>IF(基本情報入力シート!V99="", "",基本情報入力シート!V99)</f>
        <v/>
      </c>
      <c r="J252" s="1009" t="str">
        <f>IF(基本情報入力シート!W99="", "",基本情報入力シート!W99)</f>
        <v/>
      </c>
      <c r="K252" s="1009" t="str">
        <f>IF(基本情報入力シート!X99="", "",基本情報入力シート!X99)</f>
        <v/>
      </c>
      <c r="L252" s="1012" t="str">
        <f>IF(基本情報入力シート!AC99=0, "",基本情報入力シート!AC99)</f>
        <v/>
      </c>
      <c r="M252" s="1015"/>
      <c r="N252" s="996"/>
      <c r="O252" s="981" t="str">
        <f>IFERROR(VLOOKUP(K252,【参考】数式用２!$A$2:$AD$50,MATCH(N252,【参考】数式用２!$C$4:$AD$4,0)+2,0),"")</f>
        <v/>
      </c>
      <c r="P252" s="1065"/>
      <c r="Q252" s="1068" t="str">
        <f>IFERROR(VLOOKUP(K252,【参考】数式用２!$A$2:$AC$50,MATCH(P252,【参考】数式用２!$C$4:$AC$4,0)+2,0),"")</f>
        <v/>
      </c>
      <c r="R252" s="1071" t="s">
        <v>141</v>
      </c>
      <c r="S252" s="1074"/>
      <c r="T252" s="990" t="s">
        <v>217</v>
      </c>
      <c r="U252" s="1074"/>
      <c r="V252" s="990" t="s">
        <v>218</v>
      </c>
      <c r="W252" s="1074"/>
      <c r="X252" s="990" t="s">
        <v>217</v>
      </c>
      <c r="Y252" s="1074"/>
      <c r="Z252" s="990" t="s">
        <v>219</v>
      </c>
      <c r="AA252" s="990" t="s">
        <v>72</v>
      </c>
      <c r="AB252" s="990" t="str">
        <f>IF(S252&gt;=1,(W252*12+Y252)-(S252*12+U252)+1,"")</f>
        <v/>
      </c>
      <c r="AC252" s="993" t="s">
        <v>220</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IF(基本情報入力シート!B100="", "",基本情報入力シート!B100)</f>
        <v/>
      </c>
      <c r="C256" s="1002"/>
      <c r="D256" s="1002"/>
      <c r="E256" s="1002"/>
      <c r="F256" s="1003"/>
      <c r="G256" s="1009" t="str">
        <f>IF(基本情報入力シート!L100="", "",基本情報入力シート!L100)</f>
        <v/>
      </c>
      <c r="H256" s="1009" t="str">
        <f>IF(基本情報入力シート!Q100="", "",基本情報入力シート!Q100)</f>
        <v/>
      </c>
      <c r="I256" s="1009" t="str">
        <f>IF(基本情報入力シート!V100="", "",基本情報入力シート!V100)</f>
        <v/>
      </c>
      <c r="J256" s="1009" t="str">
        <f>IF(基本情報入力シート!W100="", "",基本情報入力シート!W100)</f>
        <v/>
      </c>
      <c r="K256" s="1009" t="str">
        <f>IF(基本情報入力シート!X100="", "",基本情報入力シート!X100)</f>
        <v/>
      </c>
      <c r="L256" s="1012" t="str">
        <f>IF(基本情報入力シート!AC100=0, "",基本情報入力シート!AC100)</f>
        <v/>
      </c>
      <c r="M256" s="1015"/>
      <c r="N256" s="996"/>
      <c r="O256" s="981" t="str">
        <f>IFERROR(VLOOKUP(K256,【参考】数式用２!$A$2:$AD$50,MATCH(N256,【参考】数式用２!$C$4:$AD$4,0)+2,0),"")</f>
        <v/>
      </c>
      <c r="P256" s="1065"/>
      <c r="Q256" s="1068" t="str">
        <f>IFERROR(VLOOKUP(K256,【参考】数式用２!$A$2:$AC$50,MATCH(P256,【参考】数式用２!$C$4:$AC$4,0)+2,0),"")</f>
        <v/>
      </c>
      <c r="R256" s="1071" t="s">
        <v>141</v>
      </c>
      <c r="S256" s="1074"/>
      <c r="T256" s="990" t="s">
        <v>217</v>
      </c>
      <c r="U256" s="1074"/>
      <c r="V256" s="990" t="s">
        <v>218</v>
      </c>
      <c r="W256" s="1074"/>
      <c r="X256" s="990" t="s">
        <v>217</v>
      </c>
      <c r="Y256" s="1074"/>
      <c r="Z256" s="990" t="s">
        <v>219</v>
      </c>
      <c r="AA256" s="990" t="s">
        <v>72</v>
      </c>
      <c r="AB256" s="990" t="str">
        <f>IF(S256&gt;=1,(W256*12+Y256)-(S256*12+U256)+1,"")</f>
        <v/>
      </c>
      <c r="AC256" s="993" t="s">
        <v>220</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IF(基本情報入力シート!B101="", "",基本情報入力シート!B101)</f>
        <v/>
      </c>
      <c r="C260" s="1002"/>
      <c r="D260" s="1002"/>
      <c r="E260" s="1002"/>
      <c r="F260" s="1003"/>
      <c r="G260" s="1009" t="str">
        <f>IF(基本情報入力シート!L101="", "",基本情報入力シート!L101)</f>
        <v/>
      </c>
      <c r="H260" s="1009" t="str">
        <f>IF(基本情報入力シート!Q101="", "",基本情報入力シート!Q101)</f>
        <v/>
      </c>
      <c r="I260" s="1009" t="str">
        <f>IF(基本情報入力シート!V101="", "",基本情報入力シート!V101)</f>
        <v/>
      </c>
      <c r="J260" s="1009" t="str">
        <f>IF(基本情報入力シート!W101="", "",基本情報入力シート!W101)</f>
        <v/>
      </c>
      <c r="K260" s="1009" t="str">
        <f>IF(基本情報入力シート!X101="", "",基本情報入力シート!X101)</f>
        <v/>
      </c>
      <c r="L260" s="1012" t="str">
        <f>IF(基本情報入力シート!AC101=0, "",基本情報入力シート!AC101)</f>
        <v/>
      </c>
      <c r="M260" s="1015"/>
      <c r="N260" s="996"/>
      <c r="O260" s="981" t="str">
        <f>IFERROR(VLOOKUP(K260,【参考】数式用２!$A$2:$AD$50,MATCH(N260,【参考】数式用２!$C$4:$AD$4,0)+2,0),"")</f>
        <v/>
      </c>
      <c r="P260" s="1065"/>
      <c r="Q260" s="1068" t="str">
        <f>IFERROR(VLOOKUP(K260,【参考】数式用２!$A$2:$AC$50,MATCH(P260,【参考】数式用２!$C$4:$AC$4,0)+2,0),"")</f>
        <v/>
      </c>
      <c r="R260" s="1071" t="s">
        <v>141</v>
      </c>
      <c r="S260" s="1074"/>
      <c r="T260" s="990" t="s">
        <v>217</v>
      </c>
      <c r="U260" s="1074"/>
      <c r="V260" s="990" t="s">
        <v>218</v>
      </c>
      <c r="W260" s="1074"/>
      <c r="X260" s="990" t="s">
        <v>217</v>
      </c>
      <c r="Y260" s="1074"/>
      <c r="Z260" s="990" t="s">
        <v>219</v>
      </c>
      <c r="AA260" s="990" t="s">
        <v>72</v>
      </c>
      <c r="AB260" s="990" t="str">
        <f>IF(S260&gt;=1,(W260*12+Y260)-(S260*12+U260)+1,"")</f>
        <v/>
      </c>
      <c r="AC260" s="993" t="s">
        <v>220</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IF(基本情報入力シート!B102="", "",基本情報入力シート!B102)</f>
        <v/>
      </c>
      <c r="C264" s="1002"/>
      <c r="D264" s="1002"/>
      <c r="E264" s="1002"/>
      <c r="F264" s="1003"/>
      <c r="G264" s="1009" t="str">
        <f>IF(基本情報入力シート!L102="", "",基本情報入力シート!L102)</f>
        <v/>
      </c>
      <c r="H264" s="1009" t="str">
        <f>IF(基本情報入力シート!Q102="", "",基本情報入力シート!Q102)</f>
        <v/>
      </c>
      <c r="I264" s="1009" t="str">
        <f>IF(基本情報入力シート!V102="", "",基本情報入力シート!V102)</f>
        <v/>
      </c>
      <c r="J264" s="1009" t="str">
        <f>IF(基本情報入力シート!W102="", "",基本情報入力シート!W102)</f>
        <v/>
      </c>
      <c r="K264" s="1009" t="str">
        <f>IF(基本情報入力シート!X102="", "",基本情報入力シート!X102)</f>
        <v/>
      </c>
      <c r="L264" s="1012" t="str">
        <f>IF(基本情報入力シート!AC102=0, "",基本情報入力シート!AC102)</f>
        <v/>
      </c>
      <c r="M264" s="1015"/>
      <c r="N264" s="996"/>
      <c r="O264" s="981" t="str">
        <f>IFERROR(VLOOKUP(K264,【参考】数式用２!$A$2:$AD$50,MATCH(N264,【参考】数式用２!$C$4:$AD$4,0)+2,0),"")</f>
        <v/>
      </c>
      <c r="P264" s="1065"/>
      <c r="Q264" s="1068" t="str">
        <f>IFERROR(VLOOKUP(K264,【参考】数式用２!$A$2:$AC$50,MATCH(P264,【参考】数式用２!$C$4:$AC$4,0)+2,0),"")</f>
        <v/>
      </c>
      <c r="R264" s="1071" t="s">
        <v>141</v>
      </c>
      <c r="S264" s="1074"/>
      <c r="T264" s="990" t="s">
        <v>217</v>
      </c>
      <c r="U264" s="1074"/>
      <c r="V264" s="990" t="s">
        <v>218</v>
      </c>
      <c r="W264" s="1074"/>
      <c r="X264" s="990" t="s">
        <v>217</v>
      </c>
      <c r="Y264" s="1074"/>
      <c r="Z264" s="990" t="s">
        <v>219</v>
      </c>
      <c r="AA264" s="990" t="s">
        <v>72</v>
      </c>
      <c r="AB264" s="990" t="str">
        <f>IF(S264&gt;=1,(W264*12+Y264)-(S264*12+U264)+1,"")</f>
        <v/>
      </c>
      <c r="AC264" s="993" t="s">
        <v>220</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IF(基本情報入力シート!B103="", "",基本情報入力シート!B103)</f>
        <v/>
      </c>
      <c r="C268" s="1002"/>
      <c r="D268" s="1002"/>
      <c r="E268" s="1002"/>
      <c r="F268" s="1003"/>
      <c r="G268" s="1009" t="str">
        <f>IF(基本情報入力シート!L103="", "",基本情報入力シート!L103)</f>
        <v/>
      </c>
      <c r="H268" s="1009" t="str">
        <f>IF(基本情報入力シート!Q103="", "",基本情報入力シート!Q103)</f>
        <v/>
      </c>
      <c r="I268" s="1009" t="str">
        <f>IF(基本情報入力シート!V103="", "",基本情報入力シート!V103)</f>
        <v/>
      </c>
      <c r="J268" s="1009" t="str">
        <f>IF(基本情報入力シート!W103="", "",基本情報入力シート!W103)</f>
        <v/>
      </c>
      <c r="K268" s="1009" t="str">
        <f>IF(基本情報入力シート!X103="", "",基本情報入力シート!X103)</f>
        <v/>
      </c>
      <c r="L268" s="1012" t="str">
        <f>IF(基本情報入力シート!AC103=0, "",基本情報入力シート!AC103)</f>
        <v/>
      </c>
      <c r="M268" s="1015"/>
      <c r="N268" s="996"/>
      <c r="O268" s="981" t="str">
        <f>IFERROR(VLOOKUP(K268,【参考】数式用２!$A$2:$AD$50,MATCH(N268,【参考】数式用２!$C$4:$AD$4,0)+2,0),"")</f>
        <v/>
      </c>
      <c r="P268" s="1065"/>
      <c r="Q268" s="1068" t="str">
        <f>IFERROR(VLOOKUP(K268,【参考】数式用２!$A$2:$AC$50,MATCH(P268,【参考】数式用２!$C$4:$AC$4,0)+2,0),"")</f>
        <v/>
      </c>
      <c r="R268" s="1071" t="s">
        <v>141</v>
      </c>
      <c r="S268" s="1074"/>
      <c r="T268" s="990" t="s">
        <v>217</v>
      </c>
      <c r="U268" s="1074"/>
      <c r="V268" s="990" t="s">
        <v>218</v>
      </c>
      <c r="W268" s="1074"/>
      <c r="X268" s="990" t="s">
        <v>217</v>
      </c>
      <c r="Y268" s="1074"/>
      <c r="Z268" s="990" t="s">
        <v>219</v>
      </c>
      <c r="AA268" s="990" t="s">
        <v>72</v>
      </c>
      <c r="AB268" s="990" t="str">
        <f>IF(S268&gt;=1,(W268*12+Y268)-(S268*12+U268)+1,"")</f>
        <v/>
      </c>
      <c r="AC268" s="993" t="s">
        <v>220</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IF(基本情報入力シート!B104="", "",基本情報入力シート!B104)</f>
        <v/>
      </c>
      <c r="C272" s="1002"/>
      <c r="D272" s="1002"/>
      <c r="E272" s="1002"/>
      <c r="F272" s="1003"/>
      <c r="G272" s="1009" t="str">
        <f>IF(基本情報入力シート!L104="", "",基本情報入力シート!L104)</f>
        <v/>
      </c>
      <c r="H272" s="1009" t="str">
        <f>IF(基本情報入力シート!Q104="", "",基本情報入力シート!Q104)</f>
        <v/>
      </c>
      <c r="I272" s="1009" t="str">
        <f>IF(基本情報入力シート!V104="", "",基本情報入力シート!V104)</f>
        <v/>
      </c>
      <c r="J272" s="1009" t="str">
        <f>IF(基本情報入力シート!W104="", "",基本情報入力シート!W104)</f>
        <v/>
      </c>
      <c r="K272" s="1009" t="str">
        <f>IF(基本情報入力シート!X104="", "",基本情報入力シート!X104)</f>
        <v/>
      </c>
      <c r="L272" s="1012" t="str">
        <f>IF(基本情報入力シート!AC104=0, "",基本情報入力シート!AC104)</f>
        <v/>
      </c>
      <c r="M272" s="1015"/>
      <c r="N272" s="996"/>
      <c r="O272" s="981" t="str">
        <f>IFERROR(VLOOKUP(K272,【参考】数式用２!$A$2:$AD$50,MATCH(N272,【参考】数式用２!$C$4:$AD$4,0)+2,0),"")</f>
        <v/>
      </c>
      <c r="P272" s="1065"/>
      <c r="Q272" s="1068" t="str">
        <f>IFERROR(VLOOKUP(K272,【参考】数式用２!$A$2:$AC$50,MATCH(P272,【参考】数式用２!$C$4:$AC$4,0)+2,0),"")</f>
        <v/>
      </c>
      <c r="R272" s="1071" t="s">
        <v>141</v>
      </c>
      <c r="S272" s="1074"/>
      <c r="T272" s="990" t="s">
        <v>217</v>
      </c>
      <c r="U272" s="1074"/>
      <c r="V272" s="990" t="s">
        <v>218</v>
      </c>
      <c r="W272" s="1074"/>
      <c r="X272" s="990" t="s">
        <v>217</v>
      </c>
      <c r="Y272" s="1074"/>
      <c r="Z272" s="990" t="s">
        <v>219</v>
      </c>
      <c r="AA272" s="990" t="s">
        <v>72</v>
      </c>
      <c r="AB272" s="990" t="str">
        <f>IF(S272&gt;=1,(W272*12+Y272)-(S272*12+U272)+1,"")</f>
        <v/>
      </c>
      <c r="AC272" s="993" t="s">
        <v>220</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IF(基本情報入力シート!B105="", "",基本情報入力シート!B105)</f>
        <v/>
      </c>
      <c r="C276" s="1002"/>
      <c r="D276" s="1002"/>
      <c r="E276" s="1002"/>
      <c r="F276" s="1003"/>
      <c r="G276" s="1009" t="str">
        <f>IF(基本情報入力シート!L105="", "",基本情報入力シート!L105)</f>
        <v/>
      </c>
      <c r="H276" s="1009" t="str">
        <f>IF(基本情報入力シート!Q105="", "",基本情報入力シート!Q105)</f>
        <v/>
      </c>
      <c r="I276" s="1009" t="str">
        <f>IF(基本情報入力シート!V105="", "",基本情報入力シート!V105)</f>
        <v/>
      </c>
      <c r="J276" s="1009" t="str">
        <f>IF(基本情報入力シート!W105="", "",基本情報入力シート!W105)</f>
        <v/>
      </c>
      <c r="K276" s="1009" t="str">
        <f>IF(基本情報入力シート!X105="", "",基本情報入力シート!X105)</f>
        <v/>
      </c>
      <c r="L276" s="1012" t="str">
        <f>IF(基本情報入力シート!AC105=0, "",基本情報入力シート!AC105)</f>
        <v/>
      </c>
      <c r="M276" s="1015"/>
      <c r="N276" s="996"/>
      <c r="O276" s="981" t="str">
        <f>IFERROR(VLOOKUP(K276,【参考】数式用２!$A$2:$AD$50,MATCH(N276,【参考】数式用２!$C$4:$AD$4,0)+2,0),"")</f>
        <v/>
      </c>
      <c r="P276" s="1065"/>
      <c r="Q276" s="1068" t="str">
        <f>IFERROR(VLOOKUP(K276,【参考】数式用２!$A$2:$AC$50,MATCH(P276,【参考】数式用２!$C$4:$AC$4,0)+2,0),"")</f>
        <v/>
      </c>
      <c r="R276" s="1071" t="s">
        <v>141</v>
      </c>
      <c r="S276" s="1074"/>
      <c r="T276" s="990" t="s">
        <v>217</v>
      </c>
      <c r="U276" s="1074"/>
      <c r="V276" s="990" t="s">
        <v>218</v>
      </c>
      <c r="W276" s="1074"/>
      <c r="X276" s="990" t="s">
        <v>217</v>
      </c>
      <c r="Y276" s="1074"/>
      <c r="Z276" s="990" t="s">
        <v>219</v>
      </c>
      <c r="AA276" s="990" t="s">
        <v>72</v>
      </c>
      <c r="AB276" s="990" t="str">
        <f>IF(S276&gt;=1,(W276*12+Y276)-(S276*12+U276)+1,"")</f>
        <v/>
      </c>
      <c r="AC276" s="993" t="s">
        <v>220</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IF(基本情報入力シート!B106="", "",基本情報入力シート!B106)</f>
        <v/>
      </c>
      <c r="C280" s="1002"/>
      <c r="D280" s="1002"/>
      <c r="E280" s="1002"/>
      <c r="F280" s="1003"/>
      <c r="G280" s="1009" t="str">
        <f>IF(基本情報入力シート!L106="", "",基本情報入力シート!L106)</f>
        <v/>
      </c>
      <c r="H280" s="1009" t="str">
        <f>IF(基本情報入力シート!Q106="", "",基本情報入力シート!Q106)</f>
        <v/>
      </c>
      <c r="I280" s="1009" t="str">
        <f>IF(基本情報入力シート!V106="", "",基本情報入力シート!V106)</f>
        <v/>
      </c>
      <c r="J280" s="1009" t="str">
        <f>IF(基本情報入力シート!W106="", "",基本情報入力シート!W106)</f>
        <v/>
      </c>
      <c r="K280" s="1009" t="str">
        <f>IF(基本情報入力シート!X106="", "",基本情報入力シート!X106)</f>
        <v/>
      </c>
      <c r="L280" s="1012" t="str">
        <f>IF(基本情報入力シート!AC106=0, "",基本情報入力シート!AC106)</f>
        <v/>
      </c>
      <c r="M280" s="1015"/>
      <c r="N280" s="996"/>
      <c r="O280" s="981" t="str">
        <f>IFERROR(VLOOKUP(K280,【参考】数式用２!$A$2:$AD$50,MATCH(N280,【参考】数式用２!$C$4:$AD$4,0)+2,0),"")</f>
        <v/>
      </c>
      <c r="P280" s="1065"/>
      <c r="Q280" s="1068" t="str">
        <f>IFERROR(VLOOKUP(K280,【参考】数式用２!$A$2:$AC$50,MATCH(P280,【参考】数式用２!$C$4:$AC$4,0)+2,0),"")</f>
        <v/>
      </c>
      <c r="R280" s="1071" t="s">
        <v>141</v>
      </c>
      <c r="S280" s="1074"/>
      <c r="T280" s="990" t="s">
        <v>217</v>
      </c>
      <c r="U280" s="1074"/>
      <c r="V280" s="990" t="s">
        <v>218</v>
      </c>
      <c r="W280" s="1074"/>
      <c r="X280" s="990" t="s">
        <v>217</v>
      </c>
      <c r="Y280" s="1074"/>
      <c r="Z280" s="990" t="s">
        <v>219</v>
      </c>
      <c r="AA280" s="990" t="s">
        <v>72</v>
      </c>
      <c r="AB280" s="990" t="str">
        <f>IF(S280&gt;=1,(W280*12+Y280)-(S280*12+U280)+1,"")</f>
        <v/>
      </c>
      <c r="AC280" s="993" t="s">
        <v>220</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IF(基本情報入力シート!B107="", "",基本情報入力シート!B107)</f>
        <v/>
      </c>
      <c r="C284" s="1002"/>
      <c r="D284" s="1002"/>
      <c r="E284" s="1002"/>
      <c r="F284" s="1003"/>
      <c r="G284" s="1009" t="str">
        <f>IF(基本情報入力シート!L107="", "",基本情報入力シート!L107)</f>
        <v/>
      </c>
      <c r="H284" s="1009" t="str">
        <f>IF(基本情報入力シート!Q107="", "",基本情報入力シート!Q107)</f>
        <v/>
      </c>
      <c r="I284" s="1009" t="str">
        <f>IF(基本情報入力シート!V107="", "",基本情報入力シート!V107)</f>
        <v/>
      </c>
      <c r="J284" s="1009" t="str">
        <f>IF(基本情報入力シート!W107="", "",基本情報入力シート!W107)</f>
        <v/>
      </c>
      <c r="K284" s="1009" t="str">
        <f>IF(基本情報入力シート!X107="", "",基本情報入力シート!X107)</f>
        <v/>
      </c>
      <c r="L284" s="1012" t="str">
        <f>IF(基本情報入力シート!AC107=0, "",基本情報入力シート!AC107)</f>
        <v/>
      </c>
      <c r="M284" s="1015"/>
      <c r="N284" s="996"/>
      <c r="O284" s="981" t="str">
        <f>IFERROR(VLOOKUP(K284,【参考】数式用２!$A$2:$AD$50,MATCH(N284,【参考】数式用２!$C$4:$AD$4,0)+2,0),"")</f>
        <v/>
      </c>
      <c r="P284" s="1065"/>
      <c r="Q284" s="1068" t="str">
        <f>IFERROR(VLOOKUP(K284,【参考】数式用２!$A$2:$AC$50,MATCH(P284,【参考】数式用２!$C$4:$AC$4,0)+2,0),"")</f>
        <v/>
      </c>
      <c r="R284" s="1071" t="s">
        <v>141</v>
      </c>
      <c r="S284" s="1074"/>
      <c r="T284" s="990" t="s">
        <v>217</v>
      </c>
      <c r="U284" s="1074"/>
      <c r="V284" s="990" t="s">
        <v>218</v>
      </c>
      <c r="W284" s="1074"/>
      <c r="X284" s="990" t="s">
        <v>217</v>
      </c>
      <c r="Y284" s="1074"/>
      <c r="Z284" s="990" t="s">
        <v>219</v>
      </c>
      <c r="AA284" s="990" t="s">
        <v>72</v>
      </c>
      <c r="AB284" s="990" t="str">
        <f>IF(S284&gt;=1,(W284*12+Y284)-(S284*12+U284)+1,"")</f>
        <v/>
      </c>
      <c r="AC284" s="993" t="s">
        <v>220</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IF(基本情報入力シート!B108="", "",基本情報入力シート!B108)</f>
        <v/>
      </c>
      <c r="C288" s="1002"/>
      <c r="D288" s="1002"/>
      <c r="E288" s="1002"/>
      <c r="F288" s="1003"/>
      <c r="G288" s="1009" t="str">
        <f>IF(基本情報入力シート!L108="", "",基本情報入力シート!L108)</f>
        <v/>
      </c>
      <c r="H288" s="1009" t="str">
        <f>IF(基本情報入力シート!Q108="", "",基本情報入力シート!Q108)</f>
        <v/>
      </c>
      <c r="I288" s="1009" t="str">
        <f>IF(基本情報入力シート!V108="", "",基本情報入力シート!V108)</f>
        <v/>
      </c>
      <c r="J288" s="1009" t="str">
        <f>IF(基本情報入力シート!W108="", "",基本情報入力シート!W108)</f>
        <v/>
      </c>
      <c r="K288" s="1009" t="str">
        <f>IF(基本情報入力シート!X108="", "",基本情報入力シート!X108)</f>
        <v/>
      </c>
      <c r="L288" s="1012" t="str">
        <f>IF(基本情報入力シート!AC108=0, "",基本情報入力シート!AC108)</f>
        <v/>
      </c>
      <c r="M288" s="1015"/>
      <c r="N288" s="996"/>
      <c r="O288" s="981" t="str">
        <f>IFERROR(VLOOKUP(K288,【参考】数式用２!$A$2:$AD$50,MATCH(N288,【参考】数式用２!$C$4:$AD$4,0)+2,0),"")</f>
        <v/>
      </c>
      <c r="P288" s="1065"/>
      <c r="Q288" s="1068" t="str">
        <f>IFERROR(VLOOKUP(K288,【参考】数式用２!$A$2:$AC$50,MATCH(P288,【参考】数式用２!$C$4:$AC$4,0)+2,0),"")</f>
        <v/>
      </c>
      <c r="R288" s="1071" t="s">
        <v>141</v>
      </c>
      <c r="S288" s="1074"/>
      <c r="T288" s="990" t="s">
        <v>217</v>
      </c>
      <c r="U288" s="1074"/>
      <c r="V288" s="990" t="s">
        <v>218</v>
      </c>
      <c r="W288" s="1074"/>
      <c r="X288" s="990" t="s">
        <v>217</v>
      </c>
      <c r="Y288" s="1074"/>
      <c r="Z288" s="990" t="s">
        <v>219</v>
      </c>
      <c r="AA288" s="990" t="s">
        <v>72</v>
      </c>
      <c r="AB288" s="990" t="str">
        <f>IF(S288&gt;=1,(W288*12+Y288)-(S288*12+U288)+1,"")</f>
        <v/>
      </c>
      <c r="AC288" s="993" t="s">
        <v>220</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IF(基本情報入力シート!B109="", "",基本情報入力シート!B109)</f>
        <v/>
      </c>
      <c r="C292" s="1002"/>
      <c r="D292" s="1002"/>
      <c r="E292" s="1002"/>
      <c r="F292" s="1003"/>
      <c r="G292" s="1009" t="str">
        <f>IF(基本情報入力シート!L109="", "",基本情報入力シート!L109)</f>
        <v/>
      </c>
      <c r="H292" s="1009" t="str">
        <f>IF(基本情報入力シート!Q109="", "",基本情報入力シート!Q109)</f>
        <v/>
      </c>
      <c r="I292" s="1009" t="str">
        <f>IF(基本情報入力シート!V109="", "",基本情報入力シート!V109)</f>
        <v/>
      </c>
      <c r="J292" s="1009" t="str">
        <f>IF(基本情報入力シート!W109="", "",基本情報入力シート!W109)</f>
        <v/>
      </c>
      <c r="K292" s="1009" t="str">
        <f>IF(基本情報入力シート!X109="", "",基本情報入力シート!X109)</f>
        <v/>
      </c>
      <c r="L292" s="1012" t="str">
        <f>IF(基本情報入力シート!AC109=0, "",基本情報入力シート!AC109)</f>
        <v/>
      </c>
      <c r="M292" s="1015"/>
      <c r="N292" s="996"/>
      <c r="O292" s="981" t="str">
        <f>IFERROR(VLOOKUP(K292,【参考】数式用２!$A$2:$AD$50,MATCH(N292,【参考】数式用２!$C$4:$AD$4,0)+2,0),"")</f>
        <v/>
      </c>
      <c r="P292" s="1065"/>
      <c r="Q292" s="1068" t="str">
        <f>IFERROR(VLOOKUP(K292,【参考】数式用２!$A$2:$AC$50,MATCH(P292,【参考】数式用２!$C$4:$AC$4,0)+2,0),"")</f>
        <v/>
      </c>
      <c r="R292" s="1071" t="s">
        <v>141</v>
      </c>
      <c r="S292" s="1074"/>
      <c r="T292" s="990" t="s">
        <v>217</v>
      </c>
      <c r="U292" s="1074"/>
      <c r="V292" s="990" t="s">
        <v>218</v>
      </c>
      <c r="W292" s="1074"/>
      <c r="X292" s="990" t="s">
        <v>217</v>
      </c>
      <c r="Y292" s="1074"/>
      <c r="Z292" s="990" t="s">
        <v>219</v>
      </c>
      <c r="AA292" s="990" t="s">
        <v>72</v>
      </c>
      <c r="AB292" s="990" t="str">
        <f>IF(S292&gt;=1,(W292*12+Y292)-(S292*12+U292)+1,"")</f>
        <v/>
      </c>
      <c r="AC292" s="993" t="s">
        <v>220</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IF(基本情報入力シート!B110="", "",基本情報入力シート!B110)</f>
        <v/>
      </c>
      <c r="C296" s="1002"/>
      <c r="D296" s="1002"/>
      <c r="E296" s="1002"/>
      <c r="F296" s="1003"/>
      <c r="G296" s="1009" t="str">
        <f>IF(基本情報入力シート!L110="", "",基本情報入力シート!L110)</f>
        <v/>
      </c>
      <c r="H296" s="1009" t="str">
        <f>IF(基本情報入力シート!Q110="", "",基本情報入力シート!Q110)</f>
        <v/>
      </c>
      <c r="I296" s="1009" t="str">
        <f>IF(基本情報入力シート!V110="", "",基本情報入力シート!V110)</f>
        <v/>
      </c>
      <c r="J296" s="1009" t="str">
        <f>IF(基本情報入力シート!W110="", "",基本情報入力シート!W110)</f>
        <v/>
      </c>
      <c r="K296" s="1009" t="str">
        <f>IF(基本情報入力シート!X110="", "",基本情報入力シート!X110)</f>
        <v/>
      </c>
      <c r="L296" s="1012" t="str">
        <f>IF(基本情報入力シート!AC110=0, "",基本情報入力シート!AC110)</f>
        <v/>
      </c>
      <c r="M296" s="1015"/>
      <c r="N296" s="996"/>
      <c r="O296" s="981" t="str">
        <f>IFERROR(VLOOKUP(K296,【参考】数式用２!$A$2:$AD$50,MATCH(N296,【参考】数式用２!$C$4:$AD$4,0)+2,0),"")</f>
        <v/>
      </c>
      <c r="P296" s="1065"/>
      <c r="Q296" s="1068" t="str">
        <f>IFERROR(VLOOKUP(K296,【参考】数式用２!$A$2:$AC$50,MATCH(P296,【参考】数式用２!$C$4:$AC$4,0)+2,0),"")</f>
        <v/>
      </c>
      <c r="R296" s="1071" t="s">
        <v>141</v>
      </c>
      <c r="S296" s="1074"/>
      <c r="T296" s="990" t="s">
        <v>217</v>
      </c>
      <c r="U296" s="1074"/>
      <c r="V296" s="990" t="s">
        <v>218</v>
      </c>
      <c r="W296" s="1074"/>
      <c r="X296" s="990" t="s">
        <v>217</v>
      </c>
      <c r="Y296" s="1074"/>
      <c r="Z296" s="990" t="s">
        <v>219</v>
      </c>
      <c r="AA296" s="990" t="s">
        <v>72</v>
      </c>
      <c r="AB296" s="990" t="str">
        <f>IF(S296&gt;=1,(W296*12+Y296)-(S296*12+U296)+1,"")</f>
        <v/>
      </c>
      <c r="AC296" s="993" t="s">
        <v>220</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IF(基本情報入力シート!B111="", "",基本情報入力シート!B111)</f>
        <v/>
      </c>
      <c r="C300" s="1002"/>
      <c r="D300" s="1002"/>
      <c r="E300" s="1002"/>
      <c r="F300" s="1003"/>
      <c r="G300" s="1009" t="str">
        <f>IF(基本情報入力シート!L111="", "",基本情報入力シート!L111)</f>
        <v/>
      </c>
      <c r="H300" s="1009" t="str">
        <f>IF(基本情報入力シート!Q111="", "",基本情報入力シート!Q111)</f>
        <v/>
      </c>
      <c r="I300" s="1009" t="str">
        <f>IF(基本情報入力シート!V111="", "",基本情報入力シート!V111)</f>
        <v/>
      </c>
      <c r="J300" s="1009" t="str">
        <f>IF(基本情報入力シート!W111="", "",基本情報入力シート!W111)</f>
        <v/>
      </c>
      <c r="K300" s="1009" t="str">
        <f>IF(基本情報入力シート!X111="", "",基本情報入力シート!X111)</f>
        <v/>
      </c>
      <c r="L300" s="1012" t="str">
        <f>IF(基本情報入力シート!AC111=0, "",基本情報入力シート!AC111)</f>
        <v/>
      </c>
      <c r="M300" s="1015"/>
      <c r="N300" s="996"/>
      <c r="O300" s="981" t="str">
        <f>IFERROR(VLOOKUP(K300,【参考】数式用２!$A$2:$AD$50,MATCH(N300,【参考】数式用２!$C$4:$AD$4,0)+2,0),"")</f>
        <v/>
      </c>
      <c r="P300" s="1065"/>
      <c r="Q300" s="1068" t="str">
        <f>IFERROR(VLOOKUP(K300,【参考】数式用２!$A$2:$AC$50,MATCH(P300,【参考】数式用２!$C$4:$AC$4,0)+2,0),"")</f>
        <v/>
      </c>
      <c r="R300" s="1071" t="s">
        <v>141</v>
      </c>
      <c r="S300" s="1074"/>
      <c r="T300" s="990" t="s">
        <v>217</v>
      </c>
      <c r="U300" s="1074"/>
      <c r="V300" s="990" t="s">
        <v>218</v>
      </c>
      <c r="W300" s="1074"/>
      <c r="X300" s="990" t="s">
        <v>217</v>
      </c>
      <c r="Y300" s="1074"/>
      <c r="Z300" s="990" t="s">
        <v>219</v>
      </c>
      <c r="AA300" s="990" t="s">
        <v>72</v>
      </c>
      <c r="AB300" s="990" t="str">
        <f>IF(S300&gt;=1,(W300*12+Y300)-(S300*12+U300)+1,"")</f>
        <v/>
      </c>
      <c r="AC300" s="993" t="s">
        <v>220</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IF(基本情報入力シート!B112="", "",基本情報入力シート!B112)</f>
        <v/>
      </c>
      <c r="C304" s="1002"/>
      <c r="D304" s="1002"/>
      <c r="E304" s="1002"/>
      <c r="F304" s="1003"/>
      <c r="G304" s="1009" t="str">
        <f>IF(基本情報入力シート!L112="", "",基本情報入力シート!L112)</f>
        <v/>
      </c>
      <c r="H304" s="1009" t="str">
        <f>IF(基本情報入力シート!Q112="", "",基本情報入力シート!Q112)</f>
        <v/>
      </c>
      <c r="I304" s="1009" t="str">
        <f>IF(基本情報入力シート!V112="", "",基本情報入力シート!V112)</f>
        <v/>
      </c>
      <c r="J304" s="1009" t="str">
        <f>IF(基本情報入力シート!W112="", "",基本情報入力シート!W112)</f>
        <v/>
      </c>
      <c r="K304" s="1009" t="str">
        <f>IF(基本情報入力シート!X112="", "",基本情報入力シート!X112)</f>
        <v/>
      </c>
      <c r="L304" s="1012" t="str">
        <f>IF(基本情報入力シート!AC112=0, "",基本情報入力シート!AC112)</f>
        <v/>
      </c>
      <c r="M304" s="1015"/>
      <c r="N304" s="996"/>
      <c r="O304" s="981" t="str">
        <f>IFERROR(VLOOKUP(K304,【参考】数式用２!$A$2:$AD$50,MATCH(N304,【参考】数式用２!$C$4:$AD$4,0)+2,0),"")</f>
        <v/>
      </c>
      <c r="P304" s="1065"/>
      <c r="Q304" s="1068" t="str">
        <f>IFERROR(VLOOKUP(K304,【参考】数式用２!$A$2:$AC$50,MATCH(P304,【参考】数式用２!$C$4:$AC$4,0)+2,0),"")</f>
        <v/>
      </c>
      <c r="R304" s="1071" t="s">
        <v>141</v>
      </c>
      <c r="S304" s="1074"/>
      <c r="T304" s="990" t="s">
        <v>217</v>
      </c>
      <c r="U304" s="1074"/>
      <c r="V304" s="990" t="s">
        <v>218</v>
      </c>
      <c r="W304" s="1074"/>
      <c r="X304" s="990" t="s">
        <v>217</v>
      </c>
      <c r="Y304" s="1074"/>
      <c r="Z304" s="990" t="s">
        <v>219</v>
      </c>
      <c r="AA304" s="990" t="s">
        <v>72</v>
      </c>
      <c r="AB304" s="990" t="str">
        <f>IF(S304&gt;=1,(W304*12+Y304)-(S304*12+U304)+1,"")</f>
        <v/>
      </c>
      <c r="AC304" s="993" t="s">
        <v>220</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IF(基本情報入力シート!B113="", "",基本情報入力シート!B113)</f>
        <v/>
      </c>
      <c r="C308" s="1002"/>
      <c r="D308" s="1002"/>
      <c r="E308" s="1002"/>
      <c r="F308" s="1003"/>
      <c r="G308" s="1009" t="str">
        <f>IF(基本情報入力シート!L113="", "",基本情報入力シート!L113)</f>
        <v/>
      </c>
      <c r="H308" s="1009" t="str">
        <f>IF(基本情報入力シート!Q113="", "",基本情報入力シート!Q113)</f>
        <v/>
      </c>
      <c r="I308" s="1009" t="str">
        <f>IF(基本情報入力シート!V113="", "",基本情報入力シート!V113)</f>
        <v/>
      </c>
      <c r="J308" s="1009" t="str">
        <f>IF(基本情報入力シート!W113="", "",基本情報入力シート!W113)</f>
        <v/>
      </c>
      <c r="K308" s="1009" t="str">
        <f>IF(基本情報入力シート!X113="", "",基本情報入力シート!X113)</f>
        <v/>
      </c>
      <c r="L308" s="1012" t="str">
        <f>IF(基本情報入力シート!AC113=0, "",基本情報入力シート!AC113)</f>
        <v/>
      </c>
      <c r="M308" s="1015"/>
      <c r="N308" s="996"/>
      <c r="O308" s="981" t="str">
        <f>IFERROR(VLOOKUP(K308,【参考】数式用２!$A$2:$AD$50,MATCH(N308,【参考】数式用２!$C$4:$AD$4,0)+2,0),"")</f>
        <v/>
      </c>
      <c r="P308" s="1065"/>
      <c r="Q308" s="1068" t="str">
        <f>IFERROR(VLOOKUP(K308,【参考】数式用２!$A$2:$AC$50,MATCH(P308,【参考】数式用２!$C$4:$AC$4,0)+2,0),"")</f>
        <v/>
      </c>
      <c r="R308" s="1071" t="s">
        <v>141</v>
      </c>
      <c r="S308" s="1074"/>
      <c r="T308" s="990" t="s">
        <v>217</v>
      </c>
      <c r="U308" s="1074"/>
      <c r="V308" s="990" t="s">
        <v>218</v>
      </c>
      <c r="W308" s="1074"/>
      <c r="X308" s="990" t="s">
        <v>217</v>
      </c>
      <c r="Y308" s="1074"/>
      <c r="Z308" s="990" t="s">
        <v>219</v>
      </c>
      <c r="AA308" s="990" t="s">
        <v>72</v>
      </c>
      <c r="AB308" s="990" t="str">
        <f>IF(S308&gt;=1,(W308*12+Y308)-(S308*12+U308)+1,"")</f>
        <v/>
      </c>
      <c r="AC308" s="993" t="s">
        <v>220</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IF(基本情報入力シート!B114="", "",基本情報入力シート!B114)</f>
        <v/>
      </c>
      <c r="C312" s="1002"/>
      <c r="D312" s="1002"/>
      <c r="E312" s="1002"/>
      <c r="F312" s="1003"/>
      <c r="G312" s="1009" t="str">
        <f>IF(基本情報入力シート!L114="", "",基本情報入力シート!L114)</f>
        <v/>
      </c>
      <c r="H312" s="1009" t="str">
        <f>IF(基本情報入力シート!Q114="", "",基本情報入力シート!Q114)</f>
        <v/>
      </c>
      <c r="I312" s="1009" t="str">
        <f>IF(基本情報入力シート!V114="", "",基本情報入力シート!V114)</f>
        <v/>
      </c>
      <c r="J312" s="1009" t="str">
        <f>IF(基本情報入力シート!W114="", "",基本情報入力シート!W114)</f>
        <v/>
      </c>
      <c r="K312" s="1009" t="str">
        <f>IF(基本情報入力シート!X114="", "",基本情報入力シート!X114)</f>
        <v/>
      </c>
      <c r="L312" s="1012" t="str">
        <f>IF(基本情報入力シート!AC114=0, "",基本情報入力シート!AC114)</f>
        <v/>
      </c>
      <c r="M312" s="1015"/>
      <c r="N312" s="996"/>
      <c r="O312" s="981" t="str">
        <f>IFERROR(VLOOKUP(K312,【参考】数式用２!$A$2:$AD$50,MATCH(N312,【参考】数式用２!$C$4:$AD$4,0)+2,0),"")</f>
        <v/>
      </c>
      <c r="P312" s="1065"/>
      <c r="Q312" s="1068" t="str">
        <f>IFERROR(VLOOKUP(K312,【参考】数式用２!$A$2:$AC$50,MATCH(P312,【参考】数式用２!$C$4:$AC$4,0)+2,0),"")</f>
        <v/>
      </c>
      <c r="R312" s="1071" t="s">
        <v>141</v>
      </c>
      <c r="S312" s="1074"/>
      <c r="T312" s="990" t="s">
        <v>217</v>
      </c>
      <c r="U312" s="1074"/>
      <c r="V312" s="990" t="s">
        <v>218</v>
      </c>
      <c r="W312" s="1074"/>
      <c r="X312" s="990" t="s">
        <v>217</v>
      </c>
      <c r="Y312" s="1074"/>
      <c r="Z312" s="990" t="s">
        <v>219</v>
      </c>
      <c r="AA312" s="990" t="s">
        <v>72</v>
      </c>
      <c r="AB312" s="990" t="str">
        <f>IF(S312&gt;=1,(W312*12+Y312)-(S312*12+U312)+1,"")</f>
        <v/>
      </c>
      <c r="AC312" s="993" t="s">
        <v>220</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IF(基本情報入力シート!B115="", "",基本情報入力シート!B115)</f>
        <v/>
      </c>
      <c r="C316" s="1002"/>
      <c r="D316" s="1002"/>
      <c r="E316" s="1002"/>
      <c r="F316" s="1003"/>
      <c r="G316" s="1009" t="str">
        <f>IF(基本情報入力シート!L115="", "",基本情報入力シート!L115)</f>
        <v/>
      </c>
      <c r="H316" s="1009" t="str">
        <f>IF(基本情報入力シート!Q115="", "",基本情報入力シート!Q115)</f>
        <v/>
      </c>
      <c r="I316" s="1009" t="str">
        <f>IF(基本情報入力シート!V115="", "",基本情報入力シート!V115)</f>
        <v/>
      </c>
      <c r="J316" s="1009" t="str">
        <f>IF(基本情報入力シート!W115="", "",基本情報入力シート!W115)</f>
        <v/>
      </c>
      <c r="K316" s="1009" t="str">
        <f>IF(基本情報入力シート!X115="", "",基本情報入力シート!X115)</f>
        <v/>
      </c>
      <c r="L316" s="1012" t="str">
        <f>IF(基本情報入力シート!AC115=0, "",基本情報入力シート!AC115)</f>
        <v/>
      </c>
      <c r="M316" s="1015"/>
      <c r="N316" s="996"/>
      <c r="O316" s="981" t="str">
        <f>IFERROR(VLOOKUP(K316,【参考】数式用２!$A$2:$AD$50,MATCH(N316,【参考】数式用２!$C$4:$AD$4,0)+2,0),"")</f>
        <v/>
      </c>
      <c r="P316" s="1065"/>
      <c r="Q316" s="1068" t="str">
        <f>IFERROR(VLOOKUP(K316,【参考】数式用２!$A$2:$AC$50,MATCH(P316,【参考】数式用２!$C$4:$AC$4,0)+2,0),"")</f>
        <v/>
      </c>
      <c r="R316" s="1071" t="s">
        <v>141</v>
      </c>
      <c r="S316" s="1074"/>
      <c r="T316" s="990" t="s">
        <v>217</v>
      </c>
      <c r="U316" s="1074"/>
      <c r="V316" s="990" t="s">
        <v>218</v>
      </c>
      <c r="W316" s="1074"/>
      <c r="X316" s="990" t="s">
        <v>217</v>
      </c>
      <c r="Y316" s="1074"/>
      <c r="Z316" s="990" t="s">
        <v>219</v>
      </c>
      <c r="AA316" s="990" t="s">
        <v>72</v>
      </c>
      <c r="AB316" s="990" t="str">
        <f>IF(S316&gt;=1,(W316*12+Y316)-(S316*12+U316)+1,"")</f>
        <v/>
      </c>
      <c r="AC316" s="993" t="s">
        <v>220</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IF(基本情報入力シート!B116="", "",基本情報入力シート!B116)</f>
        <v/>
      </c>
      <c r="C320" s="1002"/>
      <c r="D320" s="1002"/>
      <c r="E320" s="1002"/>
      <c r="F320" s="1003"/>
      <c r="G320" s="1009" t="str">
        <f>IF(基本情報入力シート!L116="", "",基本情報入力シート!L116)</f>
        <v/>
      </c>
      <c r="H320" s="1009" t="str">
        <f>IF(基本情報入力シート!Q116="", "",基本情報入力シート!Q116)</f>
        <v/>
      </c>
      <c r="I320" s="1009" t="str">
        <f>IF(基本情報入力シート!V116="", "",基本情報入力シート!V116)</f>
        <v/>
      </c>
      <c r="J320" s="1009" t="str">
        <f>IF(基本情報入力シート!W116="", "",基本情報入力シート!W116)</f>
        <v/>
      </c>
      <c r="K320" s="1009" t="str">
        <f>IF(基本情報入力シート!X116="", "",基本情報入力シート!X116)</f>
        <v/>
      </c>
      <c r="L320" s="1012" t="str">
        <f>IF(基本情報入力シート!AC116=0, "",基本情報入力シート!AC116)</f>
        <v/>
      </c>
      <c r="M320" s="1015"/>
      <c r="N320" s="996"/>
      <c r="O320" s="981" t="str">
        <f>IFERROR(VLOOKUP(K320,【参考】数式用２!$A$2:$AD$50,MATCH(N320,【参考】数式用２!$C$4:$AD$4,0)+2,0),"")</f>
        <v/>
      </c>
      <c r="P320" s="1065"/>
      <c r="Q320" s="1068" t="str">
        <f>IFERROR(VLOOKUP(K320,【参考】数式用２!$A$2:$AC$50,MATCH(P320,【参考】数式用２!$C$4:$AC$4,0)+2,0),"")</f>
        <v/>
      </c>
      <c r="R320" s="1071" t="s">
        <v>141</v>
      </c>
      <c r="S320" s="1074"/>
      <c r="T320" s="990" t="s">
        <v>217</v>
      </c>
      <c r="U320" s="1074"/>
      <c r="V320" s="990" t="s">
        <v>218</v>
      </c>
      <c r="W320" s="1074"/>
      <c r="X320" s="990" t="s">
        <v>217</v>
      </c>
      <c r="Y320" s="1074"/>
      <c r="Z320" s="990" t="s">
        <v>219</v>
      </c>
      <c r="AA320" s="990" t="s">
        <v>72</v>
      </c>
      <c r="AB320" s="990" t="str">
        <f>IF(S320&gt;=1,(W320*12+Y320)-(S320*12+U320)+1,"")</f>
        <v/>
      </c>
      <c r="AC320" s="993" t="s">
        <v>220</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IF(基本情報入力シート!B117="", "",基本情報入力シート!B117)</f>
        <v/>
      </c>
      <c r="C324" s="1002"/>
      <c r="D324" s="1002"/>
      <c r="E324" s="1002"/>
      <c r="F324" s="1003"/>
      <c r="G324" s="1009" t="str">
        <f>IF(基本情報入力シート!L117="", "",基本情報入力シート!L117)</f>
        <v/>
      </c>
      <c r="H324" s="1009" t="str">
        <f>IF(基本情報入力シート!Q117="", "",基本情報入力シート!Q117)</f>
        <v/>
      </c>
      <c r="I324" s="1009" t="str">
        <f>IF(基本情報入力シート!V117="", "",基本情報入力シート!V117)</f>
        <v/>
      </c>
      <c r="J324" s="1009" t="str">
        <f>IF(基本情報入力シート!W117="", "",基本情報入力シート!W117)</f>
        <v/>
      </c>
      <c r="K324" s="1009" t="str">
        <f>IF(基本情報入力シート!X117="", "",基本情報入力シート!X117)</f>
        <v/>
      </c>
      <c r="L324" s="1012" t="str">
        <f>IF(基本情報入力シート!AC117=0, "",基本情報入力シート!AC117)</f>
        <v/>
      </c>
      <c r="M324" s="1015"/>
      <c r="N324" s="996"/>
      <c r="O324" s="981" t="str">
        <f>IFERROR(VLOOKUP(K324,【参考】数式用２!$A$2:$AD$50,MATCH(N324,【参考】数式用２!$C$4:$AD$4,0)+2,0),"")</f>
        <v/>
      </c>
      <c r="P324" s="1065"/>
      <c r="Q324" s="1068" t="str">
        <f>IFERROR(VLOOKUP(K324,【参考】数式用２!$A$2:$AC$50,MATCH(P324,【参考】数式用２!$C$4:$AC$4,0)+2,0),"")</f>
        <v/>
      </c>
      <c r="R324" s="1071" t="s">
        <v>141</v>
      </c>
      <c r="S324" s="1074"/>
      <c r="T324" s="990" t="s">
        <v>217</v>
      </c>
      <c r="U324" s="1074"/>
      <c r="V324" s="990" t="s">
        <v>218</v>
      </c>
      <c r="W324" s="1074"/>
      <c r="X324" s="990" t="s">
        <v>217</v>
      </c>
      <c r="Y324" s="1074"/>
      <c r="Z324" s="990" t="s">
        <v>219</v>
      </c>
      <c r="AA324" s="990" t="s">
        <v>72</v>
      </c>
      <c r="AB324" s="990" t="str">
        <f>IF(S324&gt;=1,(W324*12+Y324)-(S324*12+U324)+1,"")</f>
        <v/>
      </c>
      <c r="AC324" s="993" t="s">
        <v>220</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IF(基本情報入力シート!B118="", "",基本情報入力シート!B118)</f>
        <v/>
      </c>
      <c r="C328" s="1002"/>
      <c r="D328" s="1002"/>
      <c r="E328" s="1002"/>
      <c r="F328" s="1003"/>
      <c r="G328" s="1009" t="str">
        <f>IF(基本情報入力シート!L118="", "",基本情報入力シート!L118)</f>
        <v/>
      </c>
      <c r="H328" s="1009" t="str">
        <f>IF(基本情報入力シート!Q118="", "",基本情報入力シート!Q118)</f>
        <v/>
      </c>
      <c r="I328" s="1009" t="str">
        <f>IF(基本情報入力シート!V118="", "",基本情報入力シート!V118)</f>
        <v/>
      </c>
      <c r="J328" s="1009" t="str">
        <f>IF(基本情報入力シート!W118="", "",基本情報入力シート!W118)</f>
        <v/>
      </c>
      <c r="K328" s="1009" t="str">
        <f>IF(基本情報入力シート!X118="", "",基本情報入力シート!X118)</f>
        <v/>
      </c>
      <c r="L328" s="1012" t="str">
        <f>IF(基本情報入力シート!AC118=0, "",基本情報入力シート!AC118)</f>
        <v/>
      </c>
      <c r="M328" s="1015"/>
      <c r="N328" s="996"/>
      <c r="O328" s="981" t="str">
        <f>IFERROR(VLOOKUP(K328,【参考】数式用２!$A$2:$AD$50,MATCH(N328,【参考】数式用２!$C$4:$AD$4,0)+2,0),"")</f>
        <v/>
      </c>
      <c r="P328" s="1065"/>
      <c r="Q328" s="1068" t="str">
        <f>IFERROR(VLOOKUP(K328,【参考】数式用２!$A$2:$AC$50,MATCH(P328,【参考】数式用２!$C$4:$AC$4,0)+2,0),"")</f>
        <v/>
      </c>
      <c r="R328" s="1071" t="s">
        <v>141</v>
      </c>
      <c r="S328" s="1074"/>
      <c r="T328" s="990" t="s">
        <v>217</v>
      </c>
      <c r="U328" s="1074"/>
      <c r="V328" s="990" t="s">
        <v>218</v>
      </c>
      <c r="W328" s="1074"/>
      <c r="X328" s="990" t="s">
        <v>217</v>
      </c>
      <c r="Y328" s="1074"/>
      <c r="Z328" s="990" t="s">
        <v>219</v>
      </c>
      <c r="AA328" s="990" t="s">
        <v>72</v>
      </c>
      <c r="AB328" s="990" t="str">
        <f>IF(S328&gt;=1,(W328*12+Y328)-(S328*12+U328)+1,"")</f>
        <v/>
      </c>
      <c r="AC328" s="993" t="s">
        <v>220</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IF(基本情報入力シート!B119="", "",基本情報入力シート!B119)</f>
        <v/>
      </c>
      <c r="C332" s="1002"/>
      <c r="D332" s="1002"/>
      <c r="E332" s="1002"/>
      <c r="F332" s="1003"/>
      <c r="G332" s="1009" t="str">
        <f>IF(基本情報入力シート!L119="", "",基本情報入力シート!L119)</f>
        <v/>
      </c>
      <c r="H332" s="1009" t="str">
        <f>IF(基本情報入力シート!Q119="", "",基本情報入力シート!Q119)</f>
        <v/>
      </c>
      <c r="I332" s="1009" t="str">
        <f>IF(基本情報入力シート!V119="", "",基本情報入力シート!V119)</f>
        <v/>
      </c>
      <c r="J332" s="1009" t="str">
        <f>IF(基本情報入力シート!W119="", "",基本情報入力シート!W119)</f>
        <v/>
      </c>
      <c r="K332" s="1009" t="str">
        <f>IF(基本情報入力シート!X119="", "",基本情報入力シート!X119)</f>
        <v/>
      </c>
      <c r="L332" s="1012" t="str">
        <f>IF(基本情報入力シート!AC119=0, "",基本情報入力シート!AC119)</f>
        <v/>
      </c>
      <c r="M332" s="1015"/>
      <c r="N332" s="996"/>
      <c r="O332" s="981" t="str">
        <f>IFERROR(VLOOKUP(K332,【参考】数式用２!$A$2:$AD$50,MATCH(N332,【参考】数式用２!$C$4:$AD$4,0)+2,0),"")</f>
        <v/>
      </c>
      <c r="P332" s="1065"/>
      <c r="Q332" s="1068" t="str">
        <f>IFERROR(VLOOKUP(K332,【参考】数式用２!$A$2:$AC$50,MATCH(P332,【参考】数式用２!$C$4:$AC$4,0)+2,0),"")</f>
        <v/>
      </c>
      <c r="R332" s="1071" t="s">
        <v>141</v>
      </c>
      <c r="S332" s="1074"/>
      <c r="T332" s="990" t="s">
        <v>217</v>
      </c>
      <c r="U332" s="1074"/>
      <c r="V332" s="990" t="s">
        <v>218</v>
      </c>
      <c r="W332" s="1074"/>
      <c r="X332" s="990" t="s">
        <v>217</v>
      </c>
      <c r="Y332" s="1074"/>
      <c r="Z332" s="990" t="s">
        <v>219</v>
      </c>
      <c r="AA332" s="990" t="s">
        <v>72</v>
      </c>
      <c r="AB332" s="990" t="str">
        <f>IF(S332&gt;=1,(W332*12+Y332)-(S332*12+U332)+1,"")</f>
        <v/>
      </c>
      <c r="AC332" s="993" t="s">
        <v>220</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IF(基本情報入力シート!B120="", "",基本情報入力シート!B120)</f>
        <v/>
      </c>
      <c r="C336" s="1002"/>
      <c r="D336" s="1002"/>
      <c r="E336" s="1002"/>
      <c r="F336" s="1003"/>
      <c r="G336" s="1009" t="str">
        <f>IF(基本情報入力シート!L120="", "",基本情報入力シート!L120)</f>
        <v/>
      </c>
      <c r="H336" s="1009" t="str">
        <f>IF(基本情報入力シート!Q120="", "",基本情報入力シート!Q120)</f>
        <v/>
      </c>
      <c r="I336" s="1009" t="str">
        <f>IF(基本情報入力シート!V120="", "",基本情報入力シート!V120)</f>
        <v/>
      </c>
      <c r="J336" s="1009" t="str">
        <f>IF(基本情報入力シート!W120="", "",基本情報入力シート!W120)</f>
        <v/>
      </c>
      <c r="K336" s="1009" t="str">
        <f>IF(基本情報入力シート!X120="", "",基本情報入力シート!X120)</f>
        <v/>
      </c>
      <c r="L336" s="1012" t="str">
        <f>IF(基本情報入力シート!AC120=0, "",基本情報入力シート!AC120)</f>
        <v/>
      </c>
      <c r="M336" s="1015"/>
      <c r="N336" s="996"/>
      <c r="O336" s="981" t="str">
        <f>IFERROR(VLOOKUP(K336,【参考】数式用２!$A$2:$AD$50,MATCH(N336,【参考】数式用２!$C$4:$AD$4,0)+2,0),"")</f>
        <v/>
      </c>
      <c r="P336" s="1065"/>
      <c r="Q336" s="1068" t="str">
        <f>IFERROR(VLOOKUP(K336,【参考】数式用２!$A$2:$AC$50,MATCH(P336,【参考】数式用２!$C$4:$AC$4,0)+2,0),"")</f>
        <v/>
      </c>
      <c r="R336" s="1071" t="s">
        <v>141</v>
      </c>
      <c r="S336" s="1074"/>
      <c r="T336" s="990" t="s">
        <v>217</v>
      </c>
      <c r="U336" s="1074"/>
      <c r="V336" s="990" t="s">
        <v>218</v>
      </c>
      <c r="W336" s="1074"/>
      <c r="X336" s="990" t="s">
        <v>217</v>
      </c>
      <c r="Y336" s="1074"/>
      <c r="Z336" s="990" t="s">
        <v>219</v>
      </c>
      <c r="AA336" s="990" t="s">
        <v>72</v>
      </c>
      <c r="AB336" s="990" t="str">
        <f>IF(S336&gt;=1,(W336*12+Y336)-(S336*12+U336)+1,"")</f>
        <v/>
      </c>
      <c r="AC336" s="993" t="s">
        <v>220</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IF(基本情報入力シート!B121="", "",基本情報入力シート!B121)</f>
        <v/>
      </c>
      <c r="C340" s="1002"/>
      <c r="D340" s="1002"/>
      <c r="E340" s="1002"/>
      <c r="F340" s="1003"/>
      <c r="G340" s="1009" t="str">
        <f>IF(基本情報入力シート!L121="", "",基本情報入力シート!L121)</f>
        <v/>
      </c>
      <c r="H340" s="1009" t="str">
        <f>IF(基本情報入力シート!Q121="", "",基本情報入力シート!Q121)</f>
        <v/>
      </c>
      <c r="I340" s="1009" t="str">
        <f>IF(基本情報入力シート!V121="", "",基本情報入力シート!V121)</f>
        <v/>
      </c>
      <c r="J340" s="1009" t="str">
        <f>IF(基本情報入力シート!W121="", "",基本情報入力シート!W121)</f>
        <v/>
      </c>
      <c r="K340" s="1009" t="str">
        <f>IF(基本情報入力シート!X121="", "",基本情報入力シート!X121)</f>
        <v/>
      </c>
      <c r="L340" s="1012" t="str">
        <f>IF(基本情報入力シート!AC121=0, "",基本情報入力シート!AC121)</f>
        <v/>
      </c>
      <c r="M340" s="1015"/>
      <c r="N340" s="996"/>
      <c r="O340" s="981" t="str">
        <f>IFERROR(VLOOKUP(K340,【参考】数式用２!$A$2:$AD$50,MATCH(N340,【参考】数式用２!$C$4:$AD$4,0)+2,0),"")</f>
        <v/>
      </c>
      <c r="P340" s="1065"/>
      <c r="Q340" s="1068" t="str">
        <f>IFERROR(VLOOKUP(K340,【参考】数式用２!$A$2:$AC$50,MATCH(P340,【参考】数式用２!$C$4:$AC$4,0)+2,0),"")</f>
        <v/>
      </c>
      <c r="R340" s="1071" t="s">
        <v>141</v>
      </c>
      <c r="S340" s="1074"/>
      <c r="T340" s="990" t="s">
        <v>217</v>
      </c>
      <c r="U340" s="1074"/>
      <c r="V340" s="990" t="s">
        <v>218</v>
      </c>
      <c r="W340" s="1074"/>
      <c r="X340" s="990" t="s">
        <v>217</v>
      </c>
      <c r="Y340" s="1074"/>
      <c r="Z340" s="990" t="s">
        <v>219</v>
      </c>
      <c r="AA340" s="990" t="s">
        <v>72</v>
      </c>
      <c r="AB340" s="990" t="str">
        <f>IF(S340&gt;=1,(W340*12+Y340)-(S340*12+U340)+1,"")</f>
        <v/>
      </c>
      <c r="AC340" s="993" t="s">
        <v>220</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IF(基本情報入力シート!B122="", "",基本情報入力シート!B122)</f>
        <v/>
      </c>
      <c r="C344" s="1002"/>
      <c r="D344" s="1002"/>
      <c r="E344" s="1002"/>
      <c r="F344" s="1003"/>
      <c r="G344" s="1009" t="str">
        <f>IF(基本情報入力シート!L122="", "",基本情報入力シート!L122)</f>
        <v/>
      </c>
      <c r="H344" s="1009" t="str">
        <f>IF(基本情報入力シート!Q122="", "",基本情報入力シート!Q122)</f>
        <v/>
      </c>
      <c r="I344" s="1009" t="str">
        <f>IF(基本情報入力シート!V122="", "",基本情報入力シート!V122)</f>
        <v/>
      </c>
      <c r="J344" s="1009" t="str">
        <f>IF(基本情報入力シート!W122="", "",基本情報入力シート!W122)</f>
        <v/>
      </c>
      <c r="K344" s="1009" t="str">
        <f>IF(基本情報入力シート!X122="", "",基本情報入力シート!X122)</f>
        <v/>
      </c>
      <c r="L344" s="1012" t="str">
        <f>IF(基本情報入力シート!AC122=0, "",基本情報入力シート!AC122)</f>
        <v/>
      </c>
      <c r="M344" s="1015"/>
      <c r="N344" s="996"/>
      <c r="O344" s="981" t="str">
        <f>IFERROR(VLOOKUP(K344,【参考】数式用２!$A$2:$AD$50,MATCH(N344,【参考】数式用２!$C$4:$AD$4,0)+2,0),"")</f>
        <v/>
      </c>
      <c r="P344" s="1065"/>
      <c r="Q344" s="1068" t="str">
        <f>IFERROR(VLOOKUP(K344,【参考】数式用２!$A$2:$AC$50,MATCH(P344,【参考】数式用２!$C$4:$AC$4,0)+2,0),"")</f>
        <v/>
      </c>
      <c r="R344" s="1071" t="s">
        <v>141</v>
      </c>
      <c r="S344" s="1074"/>
      <c r="T344" s="990" t="s">
        <v>217</v>
      </c>
      <c r="U344" s="1074"/>
      <c r="V344" s="990" t="s">
        <v>218</v>
      </c>
      <c r="W344" s="1074"/>
      <c r="X344" s="990" t="s">
        <v>217</v>
      </c>
      <c r="Y344" s="1074"/>
      <c r="Z344" s="990" t="s">
        <v>219</v>
      </c>
      <c r="AA344" s="990" t="s">
        <v>72</v>
      </c>
      <c r="AB344" s="990" t="str">
        <f>IF(S344&gt;=1,(W344*12+Y344)-(S344*12+U344)+1,"")</f>
        <v/>
      </c>
      <c r="AC344" s="993" t="s">
        <v>220</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IF(基本情報入力シート!B123="", "",基本情報入力シート!B123)</f>
        <v/>
      </c>
      <c r="C348" s="1002"/>
      <c r="D348" s="1002"/>
      <c r="E348" s="1002"/>
      <c r="F348" s="1003"/>
      <c r="G348" s="1009" t="str">
        <f>IF(基本情報入力シート!L123="", "",基本情報入力シート!L123)</f>
        <v/>
      </c>
      <c r="H348" s="1009" t="str">
        <f>IF(基本情報入力シート!Q123="", "",基本情報入力シート!Q123)</f>
        <v/>
      </c>
      <c r="I348" s="1009" t="str">
        <f>IF(基本情報入力シート!V123="", "",基本情報入力シート!V123)</f>
        <v/>
      </c>
      <c r="J348" s="1009" t="str">
        <f>IF(基本情報入力シート!W123="", "",基本情報入力シート!W123)</f>
        <v/>
      </c>
      <c r="K348" s="1009" t="str">
        <f>IF(基本情報入力シート!X123="", "",基本情報入力シート!X123)</f>
        <v/>
      </c>
      <c r="L348" s="1012" t="str">
        <f>IF(基本情報入力シート!AC123=0, "",基本情報入力シート!AC123)</f>
        <v/>
      </c>
      <c r="M348" s="1015"/>
      <c r="N348" s="996"/>
      <c r="O348" s="981" t="str">
        <f>IFERROR(VLOOKUP(K348,【参考】数式用２!$A$2:$AD$50,MATCH(N348,【参考】数式用２!$C$4:$AD$4,0)+2,0),"")</f>
        <v/>
      </c>
      <c r="P348" s="1065"/>
      <c r="Q348" s="1068" t="str">
        <f>IFERROR(VLOOKUP(K348,【参考】数式用２!$A$2:$AC$50,MATCH(P348,【参考】数式用２!$C$4:$AC$4,0)+2,0),"")</f>
        <v/>
      </c>
      <c r="R348" s="1071" t="s">
        <v>141</v>
      </c>
      <c r="S348" s="1074"/>
      <c r="T348" s="990" t="s">
        <v>217</v>
      </c>
      <c r="U348" s="1074"/>
      <c r="V348" s="990" t="s">
        <v>218</v>
      </c>
      <c r="W348" s="1074"/>
      <c r="X348" s="990" t="s">
        <v>217</v>
      </c>
      <c r="Y348" s="1074"/>
      <c r="Z348" s="990" t="s">
        <v>219</v>
      </c>
      <c r="AA348" s="990" t="s">
        <v>72</v>
      </c>
      <c r="AB348" s="990" t="str">
        <f>IF(S348&gt;=1,(W348*12+Y348)-(S348*12+U348)+1,"")</f>
        <v/>
      </c>
      <c r="AC348" s="993" t="s">
        <v>220</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IF(基本情報入力シート!B124="", "",基本情報入力シート!B124)</f>
        <v/>
      </c>
      <c r="C352" s="1002"/>
      <c r="D352" s="1002"/>
      <c r="E352" s="1002"/>
      <c r="F352" s="1003"/>
      <c r="G352" s="1009" t="str">
        <f>IF(基本情報入力シート!L124="", "",基本情報入力シート!L124)</f>
        <v/>
      </c>
      <c r="H352" s="1009" t="str">
        <f>IF(基本情報入力シート!Q124="", "",基本情報入力シート!Q124)</f>
        <v/>
      </c>
      <c r="I352" s="1009" t="str">
        <f>IF(基本情報入力シート!V124="", "",基本情報入力シート!V124)</f>
        <v/>
      </c>
      <c r="J352" s="1009" t="str">
        <f>IF(基本情報入力シート!W124="", "",基本情報入力シート!W124)</f>
        <v/>
      </c>
      <c r="K352" s="1009" t="str">
        <f>IF(基本情報入力シート!X124="", "",基本情報入力シート!X124)</f>
        <v/>
      </c>
      <c r="L352" s="1012" t="str">
        <f>IF(基本情報入力シート!AC124=0, "",基本情報入力シート!AC124)</f>
        <v/>
      </c>
      <c r="M352" s="1015"/>
      <c r="N352" s="996"/>
      <c r="O352" s="981" t="str">
        <f>IFERROR(VLOOKUP(K352,【参考】数式用２!$A$2:$AD$50,MATCH(N352,【参考】数式用２!$C$4:$AD$4,0)+2,0),"")</f>
        <v/>
      </c>
      <c r="P352" s="1065"/>
      <c r="Q352" s="1068" t="str">
        <f>IFERROR(VLOOKUP(K352,【参考】数式用２!$A$2:$AC$50,MATCH(P352,【参考】数式用２!$C$4:$AC$4,0)+2,0),"")</f>
        <v/>
      </c>
      <c r="R352" s="1071" t="s">
        <v>141</v>
      </c>
      <c r="S352" s="1074"/>
      <c r="T352" s="990" t="s">
        <v>217</v>
      </c>
      <c r="U352" s="1074"/>
      <c r="V352" s="990" t="s">
        <v>218</v>
      </c>
      <c r="W352" s="1074"/>
      <c r="X352" s="990" t="s">
        <v>217</v>
      </c>
      <c r="Y352" s="1074"/>
      <c r="Z352" s="990" t="s">
        <v>219</v>
      </c>
      <c r="AA352" s="990" t="s">
        <v>72</v>
      </c>
      <c r="AB352" s="990" t="str">
        <f>IF(S352&gt;=1,(W352*12+Y352)-(S352*12+U352)+1,"")</f>
        <v/>
      </c>
      <c r="AC352" s="993" t="s">
        <v>220</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IF(基本情報入力シート!B125="", "",基本情報入力シート!B125)</f>
        <v/>
      </c>
      <c r="C356" s="1002"/>
      <c r="D356" s="1002"/>
      <c r="E356" s="1002"/>
      <c r="F356" s="1003"/>
      <c r="G356" s="1009" t="str">
        <f>IF(基本情報入力シート!L125="", "",基本情報入力シート!L125)</f>
        <v/>
      </c>
      <c r="H356" s="1009" t="str">
        <f>IF(基本情報入力シート!Q125="", "",基本情報入力シート!Q125)</f>
        <v/>
      </c>
      <c r="I356" s="1009" t="str">
        <f>IF(基本情報入力シート!V125="", "",基本情報入力シート!V125)</f>
        <v/>
      </c>
      <c r="J356" s="1009" t="str">
        <f>IF(基本情報入力シート!W125="", "",基本情報入力シート!W125)</f>
        <v/>
      </c>
      <c r="K356" s="1009" t="str">
        <f>IF(基本情報入力シート!X125="", "",基本情報入力シート!X125)</f>
        <v/>
      </c>
      <c r="L356" s="1012" t="str">
        <f>IF(基本情報入力シート!AC125=0, "",基本情報入力シート!AC125)</f>
        <v/>
      </c>
      <c r="M356" s="1015"/>
      <c r="N356" s="996"/>
      <c r="O356" s="981" t="str">
        <f>IFERROR(VLOOKUP(K356,【参考】数式用２!$A$2:$AD$50,MATCH(N356,【参考】数式用２!$C$4:$AD$4,0)+2,0),"")</f>
        <v/>
      </c>
      <c r="P356" s="1065"/>
      <c r="Q356" s="1068" t="str">
        <f>IFERROR(VLOOKUP(K356,【参考】数式用２!$A$2:$AC$50,MATCH(P356,【参考】数式用２!$C$4:$AC$4,0)+2,0),"")</f>
        <v/>
      </c>
      <c r="R356" s="1071" t="s">
        <v>141</v>
      </c>
      <c r="S356" s="1074"/>
      <c r="T356" s="990" t="s">
        <v>217</v>
      </c>
      <c r="U356" s="1074"/>
      <c r="V356" s="990" t="s">
        <v>218</v>
      </c>
      <c r="W356" s="1074"/>
      <c r="X356" s="990" t="s">
        <v>217</v>
      </c>
      <c r="Y356" s="1074"/>
      <c r="Z356" s="990" t="s">
        <v>219</v>
      </c>
      <c r="AA356" s="990" t="s">
        <v>72</v>
      </c>
      <c r="AB356" s="990" t="str">
        <f>IF(S356&gt;=1,(W356*12+Y356)-(S356*12+U356)+1,"")</f>
        <v/>
      </c>
      <c r="AC356" s="993" t="s">
        <v>220</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IF(基本情報入力シート!B126="", "",基本情報入力シート!B126)</f>
        <v/>
      </c>
      <c r="C360" s="1002"/>
      <c r="D360" s="1002"/>
      <c r="E360" s="1002"/>
      <c r="F360" s="1003"/>
      <c r="G360" s="1009" t="str">
        <f>IF(基本情報入力シート!L126="", "",基本情報入力シート!L126)</f>
        <v/>
      </c>
      <c r="H360" s="1009" t="str">
        <f>IF(基本情報入力シート!Q126="", "",基本情報入力シート!Q126)</f>
        <v/>
      </c>
      <c r="I360" s="1009" t="str">
        <f>IF(基本情報入力シート!V126="", "",基本情報入力シート!V126)</f>
        <v/>
      </c>
      <c r="J360" s="1009" t="str">
        <f>IF(基本情報入力シート!W126="", "",基本情報入力シート!W126)</f>
        <v/>
      </c>
      <c r="K360" s="1009" t="str">
        <f>IF(基本情報入力シート!X126="", "",基本情報入力シート!X126)</f>
        <v/>
      </c>
      <c r="L360" s="1012" t="str">
        <f>IF(基本情報入力シート!AC126=0, "",基本情報入力シート!AC126)</f>
        <v/>
      </c>
      <c r="M360" s="1015"/>
      <c r="N360" s="996"/>
      <c r="O360" s="981" t="str">
        <f>IFERROR(VLOOKUP(K360,【参考】数式用２!$A$2:$AD$50,MATCH(N360,【参考】数式用２!$C$4:$AD$4,0)+2,0),"")</f>
        <v/>
      </c>
      <c r="P360" s="1065"/>
      <c r="Q360" s="1068" t="str">
        <f>IFERROR(VLOOKUP(K360,【参考】数式用２!$A$2:$AC$50,MATCH(P360,【参考】数式用２!$C$4:$AC$4,0)+2,0),"")</f>
        <v/>
      </c>
      <c r="R360" s="1071" t="s">
        <v>141</v>
      </c>
      <c r="S360" s="1074"/>
      <c r="T360" s="990" t="s">
        <v>217</v>
      </c>
      <c r="U360" s="1074"/>
      <c r="V360" s="990" t="s">
        <v>218</v>
      </c>
      <c r="W360" s="1074"/>
      <c r="X360" s="990" t="s">
        <v>217</v>
      </c>
      <c r="Y360" s="1074"/>
      <c r="Z360" s="990" t="s">
        <v>219</v>
      </c>
      <c r="AA360" s="990" t="s">
        <v>72</v>
      </c>
      <c r="AB360" s="990" t="str">
        <f>IF(S360&gt;=1,(W360*12+Y360)-(S360*12+U360)+1,"")</f>
        <v/>
      </c>
      <c r="AC360" s="993" t="s">
        <v>220</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IF(基本情報入力シート!B127="", "",基本情報入力シート!B127)</f>
        <v/>
      </c>
      <c r="C364" s="1002"/>
      <c r="D364" s="1002"/>
      <c r="E364" s="1002"/>
      <c r="F364" s="1003"/>
      <c r="G364" s="1009" t="str">
        <f>IF(基本情報入力シート!L127="", "",基本情報入力シート!L127)</f>
        <v/>
      </c>
      <c r="H364" s="1009" t="str">
        <f>IF(基本情報入力シート!Q127="", "",基本情報入力シート!Q127)</f>
        <v/>
      </c>
      <c r="I364" s="1009" t="str">
        <f>IF(基本情報入力シート!V127="", "",基本情報入力シート!V127)</f>
        <v/>
      </c>
      <c r="J364" s="1009" t="str">
        <f>IF(基本情報入力シート!W127="", "",基本情報入力シート!W127)</f>
        <v/>
      </c>
      <c r="K364" s="1009" t="str">
        <f>IF(基本情報入力シート!X127="", "",基本情報入力シート!X127)</f>
        <v/>
      </c>
      <c r="L364" s="1012" t="str">
        <f>IF(基本情報入力シート!AC127=0, "",基本情報入力シート!AC127)</f>
        <v/>
      </c>
      <c r="M364" s="1015"/>
      <c r="N364" s="996"/>
      <c r="O364" s="981" t="str">
        <f>IFERROR(VLOOKUP(K364,【参考】数式用２!$A$2:$AD$50,MATCH(N364,【参考】数式用２!$C$4:$AD$4,0)+2,0),"")</f>
        <v/>
      </c>
      <c r="P364" s="1065"/>
      <c r="Q364" s="1068" t="str">
        <f>IFERROR(VLOOKUP(K364,【参考】数式用２!$A$2:$AC$50,MATCH(P364,【参考】数式用２!$C$4:$AC$4,0)+2,0),"")</f>
        <v/>
      </c>
      <c r="R364" s="1071" t="s">
        <v>141</v>
      </c>
      <c r="S364" s="1074"/>
      <c r="T364" s="990" t="s">
        <v>217</v>
      </c>
      <c r="U364" s="1074"/>
      <c r="V364" s="990" t="s">
        <v>218</v>
      </c>
      <c r="W364" s="1074"/>
      <c r="X364" s="990" t="s">
        <v>217</v>
      </c>
      <c r="Y364" s="1074"/>
      <c r="Z364" s="990" t="s">
        <v>219</v>
      </c>
      <c r="AA364" s="990" t="s">
        <v>72</v>
      </c>
      <c r="AB364" s="990" t="str">
        <f>IF(S364&gt;=1,(W364*12+Y364)-(S364*12+U364)+1,"")</f>
        <v/>
      </c>
      <c r="AC364" s="993" t="s">
        <v>220</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IF(基本情報入力シート!B128="", "",基本情報入力シート!B128)</f>
        <v/>
      </c>
      <c r="C368" s="1002"/>
      <c r="D368" s="1002"/>
      <c r="E368" s="1002"/>
      <c r="F368" s="1003"/>
      <c r="G368" s="1009" t="str">
        <f>IF(基本情報入力シート!L128="", "",基本情報入力シート!L128)</f>
        <v/>
      </c>
      <c r="H368" s="1009" t="str">
        <f>IF(基本情報入力シート!Q128="", "",基本情報入力シート!Q128)</f>
        <v/>
      </c>
      <c r="I368" s="1009" t="str">
        <f>IF(基本情報入力シート!V128="", "",基本情報入力シート!V128)</f>
        <v/>
      </c>
      <c r="J368" s="1009" t="str">
        <f>IF(基本情報入力シート!W128="", "",基本情報入力シート!W128)</f>
        <v/>
      </c>
      <c r="K368" s="1009" t="str">
        <f>IF(基本情報入力シート!X128="", "",基本情報入力シート!X128)</f>
        <v/>
      </c>
      <c r="L368" s="1012" t="str">
        <f>IF(基本情報入力シート!AC128=0, "",基本情報入力シート!AC128)</f>
        <v/>
      </c>
      <c r="M368" s="1015"/>
      <c r="N368" s="996"/>
      <c r="O368" s="981" t="str">
        <f>IFERROR(VLOOKUP(K368,【参考】数式用２!$A$2:$AD$50,MATCH(N368,【参考】数式用２!$C$4:$AD$4,0)+2,0),"")</f>
        <v/>
      </c>
      <c r="P368" s="1065"/>
      <c r="Q368" s="1068" t="str">
        <f>IFERROR(VLOOKUP(K368,【参考】数式用２!$A$2:$AC$50,MATCH(P368,【参考】数式用２!$C$4:$AC$4,0)+2,0),"")</f>
        <v/>
      </c>
      <c r="R368" s="1071" t="s">
        <v>141</v>
      </c>
      <c r="S368" s="1074"/>
      <c r="T368" s="990" t="s">
        <v>217</v>
      </c>
      <c r="U368" s="1074"/>
      <c r="V368" s="990" t="s">
        <v>218</v>
      </c>
      <c r="W368" s="1074"/>
      <c r="X368" s="990" t="s">
        <v>217</v>
      </c>
      <c r="Y368" s="1074"/>
      <c r="Z368" s="990" t="s">
        <v>219</v>
      </c>
      <c r="AA368" s="990" t="s">
        <v>72</v>
      </c>
      <c r="AB368" s="990" t="str">
        <f>IF(S368&gt;=1,(W368*12+Y368)-(S368*12+U368)+1,"")</f>
        <v/>
      </c>
      <c r="AC368" s="993" t="s">
        <v>220</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IF(基本情報入力シート!B129="", "",基本情報入力シート!B129)</f>
        <v/>
      </c>
      <c r="C372" s="1002"/>
      <c r="D372" s="1002"/>
      <c r="E372" s="1002"/>
      <c r="F372" s="1003"/>
      <c r="G372" s="1009" t="str">
        <f>IF(基本情報入力シート!L129="", "",基本情報入力シート!L129)</f>
        <v/>
      </c>
      <c r="H372" s="1009" t="str">
        <f>IF(基本情報入力シート!Q129="", "",基本情報入力シート!Q129)</f>
        <v/>
      </c>
      <c r="I372" s="1009" t="str">
        <f>IF(基本情報入力シート!V129="", "",基本情報入力シート!V129)</f>
        <v/>
      </c>
      <c r="J372" s="1009" t="str">
        <f>IF(基本情報入力シート!W129="", "",基本情報入力シート!W129)</f>
        <v/>
      </c>
      <c r="K372" s="1009" t="str">
        <f>IF(基本情報入力シート!X129="", "",基本情報入力シート!X129)</f>
        <v/>
      </c>
      <c r="L372" s="1012" t="str">
        <f>IF(基本情報入力シート!AC129=0, "",基本情報入力シート!AC129)</f>
        <v/>
      </c>
      <c r="M372" s="1015"/>
      <c r="N372" s="996"/>
      <c r="O372" s="981" t="str">
        <f>IFERROR(VLOOKUP(K372,【参考】数式用２!$A$2:$AD$50,MATCH(N372,【参考】数式用２!$C$4:$AD$4,0)+2,0),"")</f>
        <v/>
      </c>
      <c r="P372" s="1065"/>
      <c r="Q372" s="1068" t="str">
        <f>IFERROR(VLOOKUP(K372,【参考】数式用２!$A$2:$AC$50,MATCH(P372,【参考】数式用２!$C$4:$AC$4,0)+2,0),"")</f>
        <v/>
      </c>
      <c r="R372" s="1071" t="s">
        <v>141</v>
      </c>
      <c r="S372" s="1074"/>
      <c r="T372" s="990" t="s">
        <v>217</v>
      </c>
      <c r="U372" s="1074"/>
      <c r="V372" s="990" t="s">
        <v>218</v>
      </c>
      <c r="W372" s="1074"/>
      <c r="X372" s="990" t="s">
        <v>217</v>
      </c>
      <c r="Y372" s="1074"/>
      <c r="Z372" s="990" t="s">
        <v>219</v>
      </c>
      <c r="AA372" s="990" t="s">
        <v>72</v>
      </c>
      <c r="AB372" s="990" t="str">
        <f>IF(S372&gt;=1,(W372*12+Y372)-(S372*12+U372)+1,"")</f>
        <v/>
      </c>
      <c r="AC372" s="993" t="s">
        <v>220</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IF(基本情報入力シート!B130="", "",基本情報入力シート!B130)</f>
        <v/>
      </c>
      <c r="C376" s="1002"/>
      <c r="D376" s="1002"/>
      <c r="E376" s="1002"/>
      <c r="F376" s="1003"/>
      <c r="G376" s="1009" t="str">
        <f>IF(基本情報入力シート!L130="", "",基本情報入力シート!L130)</f>
        <v/>
      </c>
      <c r="H376" s="1009" t="str">
        <f>IF(基本情報入力シート!Q130="", "",基本情報入力シート!Q130)</f>
        <v/>
      </c>
      <c r="I376" s="1009" t="str">
        <f>IF(基本情報入力シート!V130="", "",基本情報入力シート!V130)</f>
        <v/>
      </c>
      <c r="J376" s="1009" t="str">
        <f>IF(基本情報入力シート!W130="", "",基本情報入力シート!W130)</f>
        <v/>
      </c>
      <c r="K376" s="1009" t="str">
        <f>IF(基本情報入力シート!X130="", "",基本情報入力シート!X130)</f>
        <v/>
      </c>
      <c r="L376" s="1012" t="str">
        <f>IF(基本情報入力シート!AC130=0, "",基本情報入力シート!AC130)</f>
        <v/>
      </c>
      <c r="M376" s="1015"/>
      <c r="N376" s="996"/>
      <c r="O376" s="981" t="str">
        <f>IFERROR(VLOOKUP(K376,【参考】数式用２!$A$2:$AD$50,MATCH(N376,【参考】数式用２!$C$4:$AD$4,0)+2,0),"")</f>
        <v/>
      </c>
      <c r="P376" s="1065"/>
      <c r="Q376" s="1068" t="str">
        <f>IFERROR(VLOOKUP(K376,【参考】数式用２!$A$2:$AC$50,MATCH(P376,【参考】数式用２!$C$4:$AC$4,0)+2,0),"")</f>
        <v/>
      </c>
      <c r="R376" s="1071" t="s">
        <v>141</v>
      </c>
      <c r="S376" s="1074"/>
      <c r="T376" s="990" t="s">
        <v>217</v>
      </c>
      <c r="U376" s="1074"/>
      <c r="V376" s="990" t="s">
        <v>218</v>
      </c>
      <c r="W376" s="1074"/>
      <c r="X376" s="990" t="s">
        <v>217</v>
      </c>
      <c r="Y376" s="1074"/>
      <c r="Z376" s="990" t="s">
        <v>219</v>
      </c>
      <c r="AA376" s="990" t="s">
        <v>72</v>
      </c>
      <c r="AB376" s="990" t="str">
        <f>IF(S376&gt;=1,(W376*12+Y376)-(S376*12+U376)+1,"")</f>
        <v/>
      </c>
      <c r="AC376" s="993" t="s">
        <v>220</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IF(基本情報入力シート!B131="", "",基本情報入力シート!B131)</f>
        <v/>
      </c>
      <c r="C380" s="1002"/>
      <c r="D380" s="1002"/>
      <c r="E380" s="1002"/>
      <c r="F380" s="1003"/>
      <c r="G380" s="1009" t="str">
        <f>IF(基本情報入力シート!L131="", "",基本情報入力シート!L131)</f>
        <v/>
      </c>
      <c r="H380" s="1009" t="str">
        <f>IF(基本情報入力シート!Q131="", "",基本情報入力シート!Q131)</f>
        <v/>
      </c>
      <c r="I380" s="1009" t="str">
        <f>IF(基本情報入力シート!V131="", "",基本情報入力シート!V131)</f>
        <v/>
      </c>
      <c r="J380" s="1009" t="str">
        <f>IF(基本情報入力シート!W131="", "",基本情報入力シート!W131)</f>
        <v/>
      </c>
      <c r="K380" s="1009" t="str">
        <f>IF(基本情報入力シート!X131="", "",基本情報入力シート!X131)</f>
        <v/>
      </c>
      <c r="L380" s="1012" t="str">
        <f>IF(基本情報入力シート!AC131=0, "",基本情報入力シート!AC131)</f>
        <v/>
      </c>
      <c r="M380" s="1015"/>
      <c r="N380" s="996"/>
      <c r="O380" s="981" t="str">
        <f>IFERROR(VLOOKUP(K380,【参考】数式用２!$A$2:$AD$50,MATCH(N380,【参考】数式用２!$C$4:$AD$4,0)+2,0),"")</f>
        <v/>
      </c>
      <c r="P380" s="1065"/>
      <c r="Q380" s="1068" t="str">
        <f>IFERROR(VLOOKUP(K380,【参考】数式用２!$A$2:$AC$50,MATCH(P380,【参考】数式用２!$C$4:$AC$4,0)+2,0),"")</f>
        <v/>
      </c>
      <c r="R380" s="1071" t="s">
        <v>141</v>
      </c>
      <c r="S380" s="1074"/>
      <c r="T380" s="990" t="s">
        <v>217</v>
      </c>
      <c r="U380" s="1074"/>
      <c r="V380" s="990" t="s">
        <v>218</v>
      </c>
      <c r="W380" s="1074"/>
      <c r="X380" s="990" t="s">
        <v>217</v>
      </c>
      <c r="Y380" s="1074"/>
      <c r="Z380" s="990" t="s">
        <v>219</v>
      </c>
      <c r="AA380" s="990" t="s">
        <v>72</v>
      </c>
      <c r="AB380" s="990" t="str">
        <f>IF(S380&gt;=1,(W380*12+Y380)-(S380*12+U380)+1,"")</f>
        <v/>
      </c>
      <c r="AC380" s="993" t="s">
        <v>220</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IF(基本情報入力シート!B132="", "",基本情報入力シート!B132)</f>
        <v/>
      </c>
      <c r="C384" s="1002"/>
      <c r="D384" s="1002"/>
      <c r="E384" s="1002"/>
      <c r="F384" s="1003"/>
      <c r="G384" s="1009" t="str">
        <f>IF(基本情報入力シート!L132="", "",基本情報入力シート!L132)</f>
        <v/>
      </c>
      <c r="H384" s="1009" t="str">
        <f>IF(基本情報入力シート!Q132="", "",基本情報入力シート!Q132)</f>
        <v/>
      </c>
      <c r="I384" s="1009" t="str">
        <f>IF(基本情報入力シート!V132="", "",基本情報入力シート!V132)</f>
        <v/>
      </c>
      <c r="J384" s="1009" t="str">
        <f>IF(基本情報入力シート!W132="", "",基本情報入力シート!W132)</f>
        <v/>
      </c>
      <c r="K384" s="1009" t="str">
        <f>IF(基本情報入力シート!X132="", "",基本情報入力シート!X132)</f>
        <v/>
      </c>
      <c r="L384" s="1012" t="str">
        <f>IF(基本情報入力シート!AC132=0, "",基本情報入力シート!AC132)</f>
        <v/>
      </c>
      <c r="M384" s="1015"/>
      <c r="N384" s="996"/>
      <c r="O384" s="981" t="str">
        <f>IFERROR(VLOOKUP(K384,【参考】数式用２!$A$2:$AD$50,MATCH(N384,【参考】数式用２!$C$4:$AD$4,0)+2,0),"")</f>
        <v/>
      </c>
      <c r="P384" s="1065"/>
      <c r="Q384" s="1068" t="str">
        <f>IFERROR(VLOOKUP(K384,【参考】数式用２!$A$2:$AC$50,MATCH(P384,【参考】数式用２!$C$4:$AC$4,0)+2,0),"")</f>
        <v/>
      </c>
      <c r="R384" s="1071" t="s">
        <v>141</v>
      </c>
      <c r="S384" s="1074"/>
      <c r="T384" s="990" t="s">
        <v>217</v>
      </c>
      <c r="U384" s="1074"/>
      <c r="V384" s="990" t="s">
        <v>218</v>
      </c>
      <c r="W384" s="1074"/>
      <c r="X384" s="990" t="s">
        <v>217</v>
      </c>
      <c r="Y384" s="1074"/>
      <c r="Z384" s="990" t="s">
        <v>219</v>
      </c>
      <c r="AA384" s="990" t="s">
        <v>72</v>
      </c>
      <c r="AB384" s="990" t="str">
        <f>IF(S384&gt;=1,(W384*12+Y384)-(S384*12+U384)+1,"")</f>
        <v/>
      </c>
      <c r="AC384" s="993" t="s">
        <v>220</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IF(基本情報入力シート!B133="", "",基本情報入力シート!B133)</f>
        <v/>
      </c>
      <c r="C388" s="1002"/>
      <c r="D388" s="1002"/>
      <c r="E388" s="1002"/>
      <c r="F388" s="1003"/>
      <c r="G388" s="1009" t="str">
        <f>IF(基本情報入力シート!L133="", "",基本情報入力シート!L133)</f>
        <v/>
      </c>
      <c r="H388" s="1009" t="str">
        <f>IF(基本情報入力シート!Q133="", "",基本情報入力シート!Q133)</f>
        <v/>
      </c>
      <c r="I388" s="1009" t="str">
        <f>IF(基本情報入力シート!V133="", "",基本情報入力シート!V133)</f>
        <v/>
      </c>
      <c r="J388" s="1009" t="str">
        <f>IF(基本情報入力シート!W133="", "",基本情報入力シート!W133)</f>
        <v/>
      </c>
      <c r="K388" s="1009" t="str">
        <f>IF(基本情報入力シート!X133="", "",基本情報入力シート!X133)</f>
        <v/>
      </c>
      <c r="L388" s="1012" t="str">
        <f>IF(基本情報入力シート!AC133=0, "",基本情報入力シート!AC133)</f>
        <v/>
      </c>
      <c r="M388" s="1015"/>
      <c r="N388" s="996"/>
      <c r="O388" s="981" t="str">
        <f>IFERROR(VLOOKUP(K388,【参考】数式用２!$A$2:$AD$50,MATCH(N388,【参考】数式用２!$C$4:$AD$4,0)+2,0),"")</f>
        <v/>
      </c>
      <c r="P388" s="1065"/>
      <c r="Q388" s="1068" t="str">
        <f>IFERROR(VLOOKUP(K388,【参考】数式用２!$A$2:$AC$50,MATCH(P388,【参考】数式用２!$C$4:$AC$4,0)+2,0),"")</f>
        <v/>
      </c>
      <c r="R388" s="1071" t="s">
        <v>141</v>
      </c>
      <c r="S388" s="1074"/>
      <c r="T388" s="990" t="s">
        <v>217</v>
      </c>
      <c r="U388" s="1074"/>
      <c r="V388" s="990" t="s">
        <v>218</v>
      </c>
      <c r="W388" s="1074"/>
      <c r="X388" s="990" t="s">
        <v>217</v>
      </c>
      <c r="Y388" s="1074"/>
      <c r="Z388" s="990" t="s">
        <v>219</v>
      </c>
      <c r="AA388" s="990" t="s">
        <v>72</v>
      </c>
      <c r="AB388" s="990" t="str">
        <f>IF(S388&gt;=1,(W388*12+Y388)-(S388*12+U388)+1,"")</f>
        <v/>
      </c>
      <c r="AC388" s="993" t="s">
        <v>220</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IF(基本情報入力シート!B134="", "",基本情報入力シート!B134)</f>
        <v/>
      </c>
      <c r="C392" s="1002"/>
      <c r="D392" s="1002"/>
      <c r="E392" s="1002"/>
      <c r="F392" s="1003"/>
      <c r="G392" s="1009" t="str">
        <f>IF(基本情報入力シート!L134="", "",基本情報入力シート!L134)</f>
        <v/>
      </c>
      <c r="H392" s="1009" t="str">
        <f>IF(基本情報入力シート!Q134="", "",基本情報入力シート!Q134)</f>
        <v/>
      </c>
      <c r="I392" s="1009" t="str">
        <f>IF(基本情報入力シート!V134="", "",基本情報入力シート!V134)</f>
        <v/>
      </c>
      <c r="J392" s="1009" t="str">
        <f>IF(基本情報入力シート!W134="", "",基本情報入力シート!W134)</f>
        <v/>
      </c>
      <c r="K392" s="1009" t="str">
        <f>IF(基本情報入力シート!X134="", "",基本情報入力シート!X134)</f>
        <v/>
      </c>
      <c r="L392" s="1012" t="str">
        <f>IF(基本情報入力シート!AC134=0, "",基本情報入力シート!AC134)</f>
        <v/>
      </c>
      <c r="M392" s="1015"/>
      <c r="N392" s="996"/>
      <c r="O392" s="981" t="str">
        <f>IFERROR(VLOOKUP(K392,【参考】数式用２!$A$2:$AD$50,MATCH(N392,【参考】数式用２!$C$4:$AD$4,0)+2,0),"")</f>
        <v/>
      </c>
      <c r="P392" s="1065"/>
      <c r="Q392" s="1068" t="str">
        <f>IFERROR(VLOOKUP(K392,【参考】数式用２!$A$2:$AC$50,MATCH(P392,【参考】数式用２!$C$4:$AC$4,0)+2,0),"")</f>
        <v/>
      </c>
      <c r="R392" s="1071" t="s">
        <v>141</v>
      </c>
      <c r="S392" s="1074"/>
      <c r="T392" s="990" t="s">
        <v>217</v>
      </c>
      <c r="U392" s="1074"/>
      <c r="V392" s="990" t="s">
        <v>218</v>
      </c>
      <c r="W392" s="1074"/>
      <c r="X392" s="990" t="s">
        <v>217</v>
      </c>
      <c r="Y392" s="1074"/>
      <c r="Z392" s="990" t="s">
        <v>219</v>
      </c>
      <c r="AA392" s="990" t="s">
        <v>72</v>
      </c>
      <c r="AB392" s="990" t="str">
        <f>IF(S392&gt;=1,(W392*12+Y392)-(S392*12+U392)+1,"")</f>
        <v/>
      </c>
      <c r="AC392" s="993" t="s">
        <v>220</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IF(基本情報入力シート!B135="", "",基本情報入力シート!B135)</f>
        <v/>
      </c>
      <c r="C396" s="1002"/>
      <c r="D396" s="1002"/>
      <c r="E396" s="1002"/>
      <c r="F396" s="1003"/>
      <c r="G396" s="1009" t="str">
        <f>IF(基本情報入力シート!L135="", "",基本情報入力シート!L135)</f>
        <v/>
      </c>
      <c r="H396" s="1009" t="str">
        <f>IF(基本情報入力シート!Q135="", "",基本情報入力シート!Q135)</f>
        <v/>
      </c>
      <c r="I396" s="1009" t="str">
        <f>IF(基本情報入力シート!V135="", "",基本情報入力シート!V135)</f>
        <v/>
      </c>
      <c r="J396" s="1009" t="str">
        <f>IF(基本情報入力シート!W135="", "",基本情報入力シート!W135)</f>
        <v/>
      </c>
      <c r="K396" s="1009" t="str">
        <f>IF(基本情報入力シート!X135="", "",基本情報入力シート!X135)</f>
        <v/>
      </c>
      <c r="L396" s="1012" t="str">
        <f>IF(基本情報入力シート!AC135=0, "",基本情報入力シート!AC135)</f>
        <v/>
      </c>
      <c r="M396" s="1015"/>
      <c r="N396" s="996"/>
      <c r="O396" s="981" t="str">
        <f>IFERROR(VLOOKUP(K396,【参考】数式用２!$A$2:$AD$50,MATCH(N396,【参考】数式用２!$C$4:$AD$4,0)+2,0),"")</f>
        <v/>
      </c>
      <c r="P396" s="1065"/>
      <c r="Q396" s="1068" t="str">
        <f>IFERROR(VLOOKUP(K396,【参考】数式用２!$A$2:$AC$50,MATCH(P396,【参考】数式用２!$C$4:$AC$4,0)+2,0),"")</f>
        <v/>
      </c>
      <c r="R396" s="1071" t="s">
        <v>141</v>
      </c>
      <c r="S396" s="1074"/>
      <c r="T396" s="990" t="s">
        <v>217</v>
      </c>
      <c r="U396" s="1074"/>
      <c r="V396" s="990" t="s">
        <v>218</v>
      </c>
      <c r="W396" s="1074"/>
      <c r="X396" s="990" t="s">
        <v>217</v>
      </c>
      <c r="Y396" s="1074"/>
      <c r="Z396" s="990" t="s">
        <v>219</v>
      </c>
      <c r="AA396" s="990" t="s">
        <v>72</v>
      </c>
      <c r="AB396" s="990" t="str">
        <f>IF(S396&gt;=1,(W396*12+Y396)-(S396*12+U396)+1,"")</f>
        <v/>
      </c>
      <c r="AC396" s="993" t="s">
        <v>220</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IF(基本情報入力シート!B136="", "",基本情報入力シート!B136)</f>
        <v/>
      </c>
      <c r="C400" s="1002"/>
      <c r="D400" s="1002"/>
      <c r="E400" s="1002"/>
      <c r="F400" s="1003"/>
      <c r="G400" s="1009" t="str">
        <f>IF(基本情報入力シート!L136="", "",基本情報入力シート!L136)</f>
        <v/>
      </c>
      <c r="H400" s="1009" t="str">
        <f>IF(基本情報入力シート!Q136="", "",基本情報入力シート!Q136)</f>
        <v/>
      </c>
      <c r="I400" s="1009" t="str">
        <f>IF(基本情報入力シート!V136="", "",基本情報入力シート!V136)</f>
        <v/>
      </c>
      <c r="J400" s="1009" t="str">
        <f>IF(基本情報入力シート!W136="", "",基本情報入力シート!W136)</f>
        <v/>
      </c>
      <c r="K400" s="1009" t="str">
        <f>IF(基本情報入力シート!X136="", "",基本情報入力シート!X136)</f>
        <v/>
      </c>
      <c r="L400" s="1012" t="str">
        <f>IF(基本情報入力シート!AC136=0, "",基本情報入力シート!AC136)</f>
        <v/>
      </c>
      <c r="M400" s="1015"/>
      <c r="N400" s="996"/>
      <c r="O400" s="981" t="str">
        <f>IFERROR(VLOOKUP(K400,【参考】数式用２!$A$2:$AD$50,MATCH(N400,【参考】数式用２!$C$4:$AD$4,0)+2,0),"")</f>
        <v/>
      </c>
      <c r="P400" s="1065"/>
      <c r="Q400" s="1068" t="str">
        <f>IFERROR(VLOOKUP(K400,【参考】数式用２!$A$2:$AC$50,MATCH(P400,【参考】数式用２!$C$4:$AC$4,0)+2,0),"")</f>
        <v/>
      </c>
      <c r="R400" s="1071" t="s">
        <v>141</v>
      </c>
      <c r="S400" s="1074"/>
      <c r="T400" s="990" t="s">
        <v>217</v>
      </c>
      <c r="U400" s="1074"/>
      <c r="V400" s="990" t="s">
        <v>218</v>
      </c>
      <c r="W400" s="1074"/>
      <c r="X400" s="990" t="s">
        <v>217</v>
      </c>
      <c r="Y400" s="1074"/>
      <c r="Z400" s="990" t="s">
        <v>219</v>
      </c>
      <c r="AA400" s="990" t="s">
        <v>72</v>
      </c>
      <c r="AB400" s="990" t="str">
        <f>IF(S400&gt;=1,(W400*12+Y400)-(S400*12+U400)+1,"")</f>
        <v/>
      </c>
      <c r="AC400" s="993" t="s">
        <v>220</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IF(基本情報入力シート!B137="", "",基本情報入力シート!B137)</f>
        <v/>
      </c>
      <c r="C404" s="1002"/>
      <c r="D404" s="1002"/>
      <c r="E404" s="1002"/>
      <c r="F404" s="1003"/>
      <c r="G404" s="1009" t="str">
        <f>IF(基本情報入力シート!L137="", "",基本情報入力シート!L137)</f>
        <v/>
      </c>
      <c r="H404" s="1009" t="str">
        <f>IF(基本情報入力シート!Q137="", "",基本情報入力シート!Q137)</f>
        <v/>
      </c>
      <c r="I404" s="1009" t="str">
        <f>IF(基本情報入力シート!V137="", "",基本情報入力シート!V137)</f>
        <v/>
      </c>
      <c r="J404" s="1009" t="str">
        <f>IF(基本情報入力シート!W137="", "",基本情報入力シート!W137)</f>
        <v/>
      </c>
      <c r="K404" s="1009" t="str">
        <f>IF(基本情報入力シート!X137="", "",基本情報入力シート!X137)</f>
        <v/>
      </c>
      <c r="L404" s="1012" t="str">
        <f>IF(基本情報入力シート!AC137=0, "",基本情報入力シート!AC137)</f>
        <v/>
      </c>
      <c r="M404" s="1015"/>
      <c r="N404" s="996"/>
      <c r="O404" s="981" t="str">
        <f>IFERROR(VLOOKUP(K404,【参考】数式用２!$A$2:$AD$50,MATCH(N404,【参考】数式用２!$C$4:$AD$4,0)+2,0),"")</f>
        <v/>
      </c>
      <c r="P404" s="1065"/>
      <c r="Q404" s="1068" t="str">
        <f>IFERROR(VLOOKUP(K404,【参考】数式用２!$A$2:$AC$50,MATCH(P404,【参考】数式用２!$C$4:$AC$4,0)+2,0),"")</f>
        <v/>
      </c>
      <c r="R404" s="1071" t="s">
        <v>141</v>
      </c>
      <c r="S404" s="1074"/>
      <c r="T404" s="990" t="s">
        <v>217</v>
      </c>
      <c r="U404" s="1074"/>
      <c r="V404" s="990" t="s">
        <v>218</v>
      </c>
      <c r="W404" s="1074"/>
      <c r="X404" s="990" t="s">
        <v>217</v>
      </c>
      <c r="Y404" s="1074"/>
      <c r="Z404" s="990" t="s">
        <v>219</v>
      </c>
      <c r="AA404" s="990" t="s">
        <v>72</v>
      </c>
      <c r="AB404" s="990" t="str">
        <f>IF(S404&gt;=1,(W404*12+Y404)-(S404*12+U404)+1,"")</f>
        <v/>
      </c>
      <c r="AC404" s="993" t="s">
        <v>220</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IF(基本情報入力シート!B138="", "",基本情報入力シート!B138)</f>
        <v/>
      </c>
      <c r="C408" s="1002"/>
      <c r="D408" s="1002"/>
      <c r="E408" s="1002"/>
      <c r="F408" s="1003"/>
      <c r="G408" s="1009" t="str">
        <f>IF(基本情報入力シート!L138="", "",基本情報入力シート!L138)</f>
        <v/>
      </c>
      <c r="H408" s="1009" t="str">
        <f>IF(基本情報入力シート!Q138="", "",基本情報入力シート!Q138)</f>
        <v/>
      </c>
      <c r="I408" s="1009" t="str">
        <f>IF(基本情報入力シート!V138="", "",基本情報入力シート!V138)</f>
        <v/>
      </c>
      <c r="J408" s="1009" t="str">
        <f>IF(基本情報入力シート!W138="", "",基本情報入力シート!W138)</f>
        <v/>
      </c>
      <c r="K408" s="1009" t="str">
        <f>IF(基本情報入力シート!X138="", "",基本情報入力シート!X138)</f>
        <v/>
      </c>
      <c r="L408" s="1012" t="str">
        <f>IF(基本情報入力シート!AC138=0, "",基本情報入力シート!AC138)</f>
        <v/>
      </c>
      <c r="M408" s="1015"/>
      <c r="N408" s="996"/>
      <c r="O408" s="981" t="str">
        <f>IFERROR(VLOOKUP(K408,【参考】数式用２!$A$2:$AD$50,MATCH(N408,【参考】数式用２!$C$4:$AD$4,0)+2,0),"")</f>
        <v/>
      </c>
      <c r="P408" s="1065"/>
      <c r="Q408" s="1068" t="str">
        <f>IFERROR(VLOOKUP(K408,【参考】数式用２!$A$2:$AC$50,MATCH(P408,【参考】数式用２!$C$4:$AC$4,0)+2,0),"")</f>
        <v/>
      </c>
      <c r="R408" s="1071" t="s">
        <v>141</v>
      </c>
      <c r="S408" s="1074"/>
      <c r="T408" s="990" t="s">
        <v>217</v>
      </c>
      <c r="U408" s="1074"/>
      <c r="V408" s="990" t="s">
        <v>218</v>
      </c>
      <c r="W408" s="1074"/>
      <c r="X408" s="990" t="s">
        <v>217</v>
      </c>
      <c r="Y408" s="1074"/>
      <c r="Z408" s="990" t="s">
        <v>219</v>
      </c>
      <c r="AA408" s="990" t="s">
        <v>72</v>
      </c>
      <c r="AB408" s="990" t="str">
        <f>IF(S408&gt;=1,(W408*12+Y408)-(S408*12+U408)+1,"")</f>
        <v/>
      </c>
      <c r="AC408" s="993" t="s">
        <v>220</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175" t="s">
        <v>293</v>
      </c>
      <c r="C3" s="1175"/>
      <c r="D3" s="1175"/>
      <c r="E3" s="1175"/>
      <c r="F3" s="1175"/>
      <c r="G3" s="1175"/>
      <c r="H3" s="1175"/>
      <c r="I3" s="1175"/>
      <c r="J3" s="492"/>
    </row>
    <row r="4" spans="1:10" s="493" customFormat="1" ht="25.15" customHeight="1">
      <c r="A4" s="492"/>
      <c r="B4" s="1164" t="s">
        <v>294</v>
      </c>
      <c r="C4" s="1165"/>
      <c r="D4" s="1165"/>
      <c r="E4" s="1165"/>
      <c r="F4" s="1165"/>
      <c r="G4" s="1165"/>
      <c r="H4" s="1165"/>
      <c r="I4" s="1166"/>
      <c r="J4" s="492"/>
    </row>
    <row r="5" spans="1:10" s="493" customFormat="1" ht="25.15" customHeight="1">
      <c r="A5" s="492"/>
      <c r="B5" s="494" t="s">
        <v>295</v>
      </c>
      <c r="C5" s="1164" t="s">
        <v>2215</v>
      </c>
      <c r="D5" s="1165"/>
      <c r="E5" s="1165"/>
      <c r="F5" s="1165"/>
      <c r="G5" s="1165"/>
      <c r="H5" s="1165"/>
      <c r="I5" s="1166"/>
      <c r="J5" s="492"/>
    </row>
    <row r="6" spans="1:10" s="493" customFormat="1" ht="25.15" customHeight="1">
      <c r="A6" s="492"/>
      <c r="B6" s="494" t="s">
        <v>296</v>
      </c>
      <c r="C6" s="1164" t="s">
        <v>2216</v>
      </c>
      <c r="D6" s="1165"/>
      <c r="E6" s="1165"/>
      <c r="F6" s="1165"/>
      <c r="G6" s="1165"/>
      <c r="H6" s="1165"/>
      <c r="I6" s="1166"/>
      <c r="J6" s="492"/>
    </row>
    <row r="7" spans="1:10" s="493" customFormat="1" ht="25.15" customHeight="1">
      <c r="A7" s="492"/>
      <c r="B7" s="494" t="s">
        <v>297</v>
      </c>
      <c r="C7" s="1164" t="s">
        <v>2217</v>
      </c>
      <c r="D7" s="1165"/>
      <c r="E7" s="1165"/>
      <c r="F7" s="1165"/>
      <c r="G7" s="1165"/>
      <c r="H7" s="1165"/>
      <c r="I7" s="1166"/>
      <c r="J7" s="492"/>
    </row>
    <row r="8" spans="1:10" s="493" customFormat="1" ht="25.15" customHeight="1">
      <c r="A8" s="492"/>
      <c r="B8" s="495"/>
      <c r="C8" s="496"/>
      <c r="D8" s="497"/>
      <c r="E8" s="497"/>
      <c r="F8" s="497"/>
      <c r="G8" s="497"/>
      <c r="H8" s="497"/>
      <c r="I8" s="497"/>
      <c r="J8" s="492"/>
    </row>
    <row r="9" spans="1:10" s="493" customFormat="1" ht="36" customHeight="1">
      <c r="A9" s="492"/>
      <c r="B9" s="1175" t="s">
        <v>298</v>
      </c>
      <c r="C9" s="1175"/>
      <c r="D9" s="1175"/>
      <c r="E9" s="1175"/>
      <c r="F9" s="1175"/>
      <c r="G9" s="1175"/>
      <c r="H9" s="1175"/>
      <c r="I9" s="1175"/>
      <c r="J9" s="492"/>
    </row>
    <row r="10" spans="1:10" s="493" customFormat="1" ht="25.15" customHeight="1">
      <c r="A10" s="492"/>
      <c r="B10" s="1164" t="s">
        <v>299</v>
      </c>
      <c r="C10" s="1165"/>
      <c r="D10" s="1165"/>
      <c r="E10" s="1165"/>
      <c r="F10" s="1165"/>
      <c r="G10" s="1165"/>
      <c r="H10" s="1165"/>
      <c r="I10" s="1166"/>
      <c r="J10" s="492"/>
    </row>
    <row r="11" spans="1:10" s="493" customFormat="1" ht="56.45" customHeight="1">
      <c r="A11" s="492"/>
      <c r="B11" s="1176" t="s">
        <v>295</v>
      </c>
      <c r="C11" s="1161" t="s">
        <v>2218</v>
      </c>
      <c r="D11" s="1162"/>
      <c r="E11" s="1162"/>
      <c r="F11" s="1162"/>
      <c r="G11" s="1162"/>
      <c r="H11" s="1162"/>
      <c r="I11" s="1163"/>
      <c r="J11" s="492"/>
    </row>
    <row r="12" spans="1:10" s="493" customFormat="1" ht="54.6" customHeight="1">
      <c r="A12" s="492"/>
      <c r="B12" s="1176"/>
      <c r="C12" s="1168" t="s">
        <v>300</v>
      </c>
      <c r="D12" s="494" t="s">
        <v>48</v>
      </c>
      <c r="E12" s="1161" t="s">
        <v>2219</v>
      </c>
      <c r="F12" s="1162"/>
      <c r="G12" s="1162"/>
      <c r="H12" s="1162"/>
      <c r="I12" s="1163"/>
    </row>
    <row r="13" spans="1:10" s="493" customFormat="1" ht="32.450000000000003" customHeight="1">
      <c r="A13" s="492"/>
      <c r="B13" s="1176"/>
      <c r="C13" s="1170"/>
      <c r="D13" s="494" t="s">
        <v>51</v>
      </c>
      <c r="E13" s="1161" t="s">
        <v>301</v>
      </c>
      <c r="F13" s="1162"/>
      <c r="G13" s="1162"/>
      <c r="H13" s="1162"/>
      <c r="I13" s="1163"/>
    </row>
    <row r="14" spans="1:10" s="493" customFormat="1" ht="25.15" customHeight="1">
      <c r="A14" s="492"/>
      <c r="B14" s="494" t="s">
        <v>296</v>
      </c>
      <c r="C14" s="1164" t="s">
        <v>2220</v>
      </c>
      <c r="D14" s="1165"/>
      <c r="E14" s="1165"/>
      <c r="F14" s="1165"/>
      <c r="G14" s="1165"/>
      <c r="H14" s="1165"/>
      <c r="I14" s="1166"/>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161" t="s">
        <v>2221</v>
      </c>
      <c r="D17" s="1162"/>
      <c r="E17" s="1162"/>
      <c r="F17" s="1162"/>
      <c r="G17" s="1162"/>
      <c r="H17" s="1162"/>
      <c r="I17" s="1163"/>
      <c r="J17" s="500"/>
    </row>
    <row r="18" spans="1:10" s="493" customFormat="1" ht="49.9" customHeight="1">
      <c r="A18" s="492"/>
      <c r="B18" s="501"/>
      <c r="C18" s="1168" t="s">
        <v>303</v>
      </c>
      <c r="D18" s="494" t="s">
        <v>48</v>
      </c>
      <c r="E18" s="1161" t="s">
        <v>304</v>
      </c>
      <c r="F18" s="1162"/>
      <c r="G18" s="1162"/>
      <c r="H18" s="1162"/>
      <c r="I18" s="1163"/>
    </row>
    <row r="19" spans="1:10" s="493" customFormat="1" ht="76.150000000000006" customHeight="1">
      <c r="A19" s="492"/>
      <c r="B19" s="501"/>
      <c r="C19" s="1169"/>
      <c r="D19" s="494" t="s">
        <v>51</v>
      </c>
      <c r="E19" s="1161" t="s">
        <v>305</v>
      </c>
      <c r="F19" s="1162"/>
      <c r="G19" s="1162"/>
      <c r="H19" s="1162"/>
      <c r="I19" s="1163"/>
    </row>
    <row r="20" spans="1:10" s="493" customFormat="1" ht="78.599999999999994" customHeight="1">
      <c r="A20" s="492"/>
      <c r="B20" s="502"/>
      <c r="C20" s="1170"/>
      <c r="D20" s="494" t="s">
        <v>54</v>
      </c>
      <c r="E20" s="1161" t="s">
        <v>306</v>
      </c>
      <c r="F20" s="1162"/>
      <c r="G20" s="1162"/>
      <c r="H20" s="1162"/>
      <c r="I20" s="1163"/>
    </row>
    <row r="21" spans="1:10" s="493" customFormat="1" ht="25.15" customHeight="1">
      <c r="A21" s="492"/>
      <c r="B21" s="502" t="s">
        <v>296</v>
      </c>
      <c r="C21" s="1167" t="s">
        <v>2220</v>
      </c>
      <c r="D21" s="1167"/>
      <c r="E21" s="1167"/>
      <c r="F21" s="1167"/>
      <c r="G21" s="1167"/>
      <c r="H21" s="1167"/>
      <c r="I21" s="1167"/>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173" t="s">
        <v>312</v>
      </c>
      <c r="E26" s="1174"/>
      <c r="F26" s="483" t="s">
        <v>313</v>
      </c>
      <c r="G26" s="484" t="s">
        <v>314</v>
      </c>
      <c r="H26" s="484" t="s">
        <v>315</v>
      </c>
      <c r="I26" s="484" t="s">
        <v>316</v>
      </c>
    </row>
    <row r="27" spans="1:10" ht="115.15" customHeight="1">
      <c r="A27" s="485" t="s">
        <v>317</v>
      </c>
      <c r="B27" s="486" t="s">
        <v>318</v>
      </c>
      <c r="C27" s="487" t="s">
        <v>319</v>
      </c>
      <c r="D27" s="1171" t="s">
        <v>320</v>
      </c>
      <c r="E27" s="1172"/>
      <c r="F27" s="487" t="s">
        <v>321</v>
      </c>
      <c r="G27" s="487" t="s">
        <v>322</v>
      </c>
      <c r="H27" s="487" t="s">
        <v>323</v>
      </c>
      <c r="I27" s="487" t="s">
        <v>324</v>
      </c>
    </row>
    <row r="28" spans="1:10" ht="145.9" customHeight="1">
      <c r="A28" s="485" t="s">
        <v>317</v>
      </c>
      <c r="B28" s="486" t="s">
        <v>325</v>
      </c>
      <c r="C28" s="487" t="s">
        <v>326</v>
      </c>
      <c r="D28" s="1171" t="s">
        <v>327</v>
      </c>
      <c r="E28" s="1172"/>
      <c r="F28" s="487" t="s">
        <v>328</v>
      </c>
      <c r="G28" s="487" t="s">
        <v>329</v>
      </c>
      <c r="H28" s="487" t="s">
        <v>330</v>
      </c>
      <c r="I28" s="487" t="s">
        <v>324</v>
      </c>
    </row>
    <row r="29" spans="1:10" ht="168">
      <c r="A29" s="485" t="s">
        <v>331</v>
      </c>
      <c r="B29" s="486" t="s">
        <v>332</v>
      </c>
      <c r="C29" s="487" t="s">
        <v>333</v>
      </c>
      <c r="D29" s="1171" t="s">
        <v>334</v>
      </c>
      <c r="E29" s="1172"/>
      <c r="F29" s="487" t="s">
        <v>335</v>
      </c>
      <c r="G29" s="487" t="s">
        <v>336</v>
      </c>
      <c r="H29" s="487" t="s">
        <v>337</v>
      </c>
      <c r="I29" s="487" t="s">
        <v>338</v>
      </c>
    </row>
    <row r="30" spans="1:10" ht="147">
      <c r="A30" s="485" t="s">
        <v>339</v>
      </c>
      <c r="B30" s="482"/>
      <c r="C30" s="487" t="s">
        <v>340</v>
      </c>
      <c r="D30" s="1171" t="s">
        <v>341</v>
      </c>
      <c r="E30" s="1172"/>
      <c r="F30" s="487" t="s">
        <v>342</v>
      </c>
      <c r="G30" s="487" t="s">
        <v>343</v>
      </c>
      <c r="H30" s="487" t="s">
        <v>344</v>
      </c>
      <c r="I30" s="487" t="s">
        <v>345</v>
      </c>
    </row>
    <row r="31" spans="1:10" ht="147">
      <c r="A31" s="485" t="s">
        <v>346</v>
      </c>
      <c r="B31" s="482"/>
      <c r="C31" s="487" t="s">
        <v>347</v>
      </c>
      <c r="D31" s="1171" t="s">
        <v>348</v>
      </c>
      <c r="E31" s="1172"/>
      <c r="F31" s="487" t="s">
        <v>349</v>
      </c>
      <c r="G31" s="487" t="s">
        <v>350</v>
      </c>
      <c r="H31" s="487" t="s">
        <v>351</v>
      </c>
      <c r="I31" s="487" t="s">
        <v>352</v>
      </c>
    </row>
    <row r="32" spans="1:10" ht="24">
      <c r="A32" s="1157" t="s">
        <v>353</v>
      </c>
      <c r="B32" s="1157"/>
      <c r="C32" s="1157"/>
      <c r="D32" s="1157"/>
      <c r="E32" s="1157"/>
      <c r="F32" s="1157"/>
      <c r="G32" s="1157"/>
      <c r="H32" s="1157"/>
      <c r="I32" s="1157"/>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158" t="s">
        <v>355</v>
      </c>
      <c r="B35" s="1159"/>
      <c r="C35" s="1159"/>
      <c r="D35" s="1159"/>
      <c r="E35" s="1159"/>
      <c r="F35" s="1159"/>
      <c r="G35" s="1159"/>
      <c r="H35" s="1159"/>
      <c r="I35" s="1160"/>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249977111117893"/>
    <pageSetUpPr fitToPage="1"/>
  </sheetPr>
  <dimension ref="A1:BC117"/>
  <sheetViews>
    <sheetView view="pageBreakPreview" zoomScaleNormal="91" zoomScaleSheetLayoutView="100" workbookViewId="0">
      <selection activeCell="AE1" sqref="AE1:AI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3"/>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204" t="str">
        <f>IF(AY2="加算様式を指定権者に提出", "！基本情報入力シート「１　提出の目的と提出先の自治体名」にて「加算様式を指定権者に提出」が選択されているため、この様式はグレーアウトされています。", "")</f>
        <v/>
      </c>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5"/>
      <c r="AK2" s="119"/>
      <c r="AL2" s="120"/>
      <c r="AM2" s="120"/>
      <c r="AN2" s="567"/>
      <c r="AO2" s="571"/>
      <c r="AP2" s="568"/>
      <c r="AQ2" s="120"/>
      <c r="AR2" s="120"/>
      <c r="AS2" s="120"/>
      <c r="AT2" s="120"/>
      <c r="AU2" s="120"/>
      <c r="AV2" s="120"/>
      <c r="AW2" s="121"/>
      <c r="AY2" s="736" t="str">
        <f>IF(基本情報入力シート!V14="", "", 基本情報入力シート!V14)</f>
        <v/>
      </c>
      <c r="AZ2" s="736"/>
      <c r="BA2" s="736"/>
      <c r="BB2" s="736"/>
      <c r="BC2" s="73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42" t="s">
        <v>12</v>
      </c>
      <c r="B4" s="1243"/>
      <c r="C4" s="1243"/>
      <c r="D4" s="1243"/>
      <c r="E4" s="1243"/>
      <c r="F4" s="1244"/>
      <c r="G4" s="1231" t="str">
        <f>IF(基本情報入力シート!L21="","",基本情報入力シート!L21)</f>
        <v/>
      </c>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79"/>
    </row>
    <row r="5" spans="1:55" s="15" customFormat="1" ht="14.25" customHeight="1">
      <c r="A5" s="1245" t="s">
        <v>42</v>
      </c>
      <c r="B5" s="1246"/>
      <c r="C5" s="1246"/>
      <c r="D5" s="1246"/>
      <c r="E5" s="1246"/>
      <c r="F5" s="1247"/>
      <c r="G5" s="1233" t="str">
        <f>IF(基本情報入力シート!L22="","",基本情報入力シート!L22)</f>
        <v/>
      </c>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79"/>
    </row>
    <row r="6" spans="1:55" s="15" customFormat="1" ht="12.75" customHeight="1">
      <c r="A6" s="858" t="s">
        <v>43</v>
      </c>
      <c r="B6" s="859"/>
      <c r="C6" s="859"/>
      <c r="D6" s="859"/>
      <c r="E6" s="859"/>
      <c r="F6" s="1226"/>
      <c r="G6" s="86" t="s">
        <v>15</v>
      </c>
      <c r="H6" s="1227" t="str">
        <f>IF(基本情報入力シート!AM24="－","",基本情報入力シート!AM24)</f>
        <v>-</v>
      </c>
      <c r="I6" s="1227"/>
      <c r="J6" s="1227"/>
      <c r="K6" s="1227"/>
      <c r="L6" s="122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22"/>
      <c r="B7" s="1223"/>
      <c r="C7" s="1223"/>
      <c r="D7" s="1223"/>
      <c r="E7" s="1223"/>
      <c r="F7" s="1224"/>
      <c r="G7" s="1235" t="str">
        <f>IF(基本情報入力シート!L24="","",基本情報入力シート!L24)</f>
        <v/>
      </c>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6"/>
      <c r="AH7" s="1236"/>
      <c r="AI7" s="1236"/>
      <c r="AJ7" s="79"/>
    </row>
    <row r="8" spans="1:55" s="15" customFormat="1" ht="11.45" customHeight="1">
      <c r="A8" s="1222"/>
      <c r="B8" s="1223"/>
      <c r="C8" s="1223"/>
      <c r="D8" s="1223"/>
      <c r="E8" s="1223"/>
      <c r="F8" s="1224"/>
      <c r="G8" s="1237" t="str">
        <f>IF(基本情報入力シート!L25="","",基本情報入力シート!L25)</f>
        <v/>
      </c>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79"/>
    </row>
    <row r="9" spans="1:55" s="15" customFormat="1" ht="13.5" customHeight="1">
      <c r="A9" s="1228" t="s">
        <v>12</v>
      </c>
      <c r="B9" s="1229"/>
      <c r="C9" s="1229"/>
      <c r="D9" s="1229"/>
      <c r="E9" s="1229"/>
      <c r="F9" s="1230"/>
      <c r="G9" s="1218" t="str">
        <f>IF(基本情報入力シート!L29="","",基本情報入力シート!L29)</f>
        <v/>
      </c>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79"/>
    </row>
    <row r="10" spans="1:55" s="15" customFormat="1">
      <c r="A10" s="1222" t="s">
        <v>44</v>
      </c>
      <c r="B10" s="1223"/>
      <c r="C10" s="1223"/>
      <c r="D10" s="1223"/>
      <c r="E10" s="1223"/>
      <c r="F10" s="1224"/>
      <c r="G10" s="1220" t="str">
        <f>IF(基本情報入力シート!L30="","",基本情報入力シート!L30)</f>
        <v/>
      </c>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I10" s="1221"/>
      <c r="AJ10" s="79"/>
    </row>
    <row r="11" spans="1:55" s="15" customFormat="1" ht="13.5" customHeight="1">
      <c r="A11" s="1225" t="s">
        <v>45</v>
      </c>
      <c r="B11" s="1225"/>
      <c r="C11" s="1225"/>
      <c r="D11" s="1225"/>
      <c r="E11" s="1225"/>
      <c r="F11" s="1225"/>
      <c r="G11" s="879" t="s">
        <v>26</v>
      </c>
      <c r="H11" s="880"/>
      <c r="I11" s="880"/>
      <c r="J11" s="880"/>
      <c r="K11" s="1248" t="str">
        <f>IF(基本情報入力シート!L31="","",基本情報入力シート!L31)</f>
        <v/>
      </c>
      <c r="L11" s="1249"/>
      <c r="M11" s="1249"/>
      <c r="N11" s="1249"/>
      <c r="O11" s="1249"/>
      <c r="P11" s="1249"/>
      <c r="Q11" s="1249"/>
      <c r="R11" s="1249"/>
      <c r="S11" s="1249"/>
      <c r="T11" s="1250"/>
      <c r="U11" s="1239" t="s">
        <v>27</v>
      </c>
      <c r="V11" s="1240"/>
      <c r="W11" s="1240"/>
      <c r="X11" s="1241"/>
      <c r="Y11" s="1248" t="str">
        <f>IF(基本情報入力シート!L32="","",基本情報入力シート!L32)</f>
        <v/>
      </c>
      <c r="Z11" s="1249"/>
      <c r="AA11" s="1249"/>
      <c r="AB11" s="1249"/>
      <c r="AC11" s="1249"/>
      <c r="AD11" s="1249"/>
      <c r="AE11" s="1249"/>
      <c r="AF11" s="1249"/>
      <c r="AG11" s="1249"/>
      <c r="AH11" s="1249"/>
      <c r="AI11" s="124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98" t="str">
        <f>IF(G5="", "", IF(AND(OR(A15="✓", A16="✓", A17="✓"), OR(A19="✓",AND(A20="✓", M21&lt;&gt;""))), "○", "×"))</f>
        <v/>
      </c>
      <c r="AI13" s="1199"/>
      <c r="AK13" s="1212" t="s">
        <v>241</v>
      </c>
      <c r="AL13" s="1213"/>
      <c r="AM13" s="1213"/>
      <c r="AN13" s="1213"/>
      <c r="AO13" s="1213"/>
      <c r="AP13" s="1213"/>
      <c r="AQ13" s="1213"/>
      <c r="AR13" s="1213"/>
      <c r="AS13" s="1213"/>
      <c r="AT13" s="1213"/>
      <c r="AU13" s="1213"/>
      <c r="AV13" s="1214"/>
    </row>
    <row r="14" spans="1:55" ht="27.6" customHeight="1" thickBot="1">
      <c r="A14" s="1252" t="s">
        <v>242</v>
      </c>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7"/>
      <c r="AJ14" s="52"/>
      <c r="AR14" s="17"/>
    </row>
    <row r="15" spans="1:55" ht="19.899999999999999" customHeight="1">
      <c r="A15" s="112"/>
      <c r="B15" s="1255" t="s">
        <v>2327</v>
      </c>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8"/>
      <c r="AJ15" s="52"/>
      <c r="AR15" s="17"/>
    </row>
    <row r="16" spans="1:55" ht="19.899999999999999" customHeight="1">
      <c r="A16" s="110"/>
      <c r="B16" s="1196" t="s">
        <v>2299</v>
      </c>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7"/>
      <c r="AJ16" s="52"/>
      <c r="AR16" s="17"/>
    </row>
    <row r="17" spans="1:48" ht="19.899999999999999" customHeight="1" thickBot="1">
      <c r="A17" s="111"/>
      <c r="B17" s="1196" t="s">
        <v>243</v>
      </c>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7"/>
      <c r="AJ17" s="52"/>
      <c r="AR17" s="17"/>
    </row>
    <row r="18" spans="1:48" ht="27.6" customHeight="1" thickBot="1">
      <c r="A18" s="1259" t="s">
        <v>2206</v>
      </c>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7"/>
      <c r="AJ18" s="52"/>
      <c r="AR18" s="17"/>
    </row>
    <row r="19" spans="1:48" ht="19.899999999999999" customHeight="1">
      <c r="A19" s="112"/>
      <c r="B19" s="1196" t="s">
        <v>244</v>
      </c>
      <c r="C19" s="1196"/>
      <c r="D19" s="1196"/>
      <c r="E19" s="1196"/>
      <c r="F19" s="1196"/>
      <c r="G19" s="1196"/>
      <c r="H19" s="1196"/>
      <c r="I19" s="1196"/>
      <c r="J19" s="1196"/>
      <c r="K19" s="1196"/>
      <c r="L19" s="1196"/>
      <c r="M19" s="1196"/>
      <c r="N19" s="1196"/>
      <c r="O19" s="1196"/>
      <c r="P19" s="1196"/>
      <c r="Q19" s="1196"/>
      <c r="R19" s="1196"/>
      <c r="S19" s="1196"/>
      <c r="T19" s="1196"/>
      <c r="U19" s="1196"/>
      <c r="V19" s="1196"/>
      <c r="W19" s="1196"/>
      <c r="X19" s="1196"/>
      <c r="Y19" s="1196"/>
      <c r="Z19" s="1196"/>
      <c r="AA19" s="1196"/>
      <c r="AB19" s="1196"/>
      <c r="AC19" s="1196"/>
      <c r="AD19" s="1196"/>
      <c r="AE19" s="1196"/>
      <c r="AF19" s="1196"/>
      <c r="AG19" s="1196"/>
      <c r="AH19" s="1196"/>
      <c r="AI19" s="1197"/>
      <c r="AJ19" s="52"/>
      <c r="AR19" s="17"/>
    </row>
    <row r="20" spans="1:48" ht="19.899999999999999" customHeight="1" thickBot="1">
      <c r="A20" s="111"/>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57"/>
      <c r="AJ20" s="52"/>
      <c r="AR20" s="17"/>
    </row>
    <row r="21" spans="1:48" ht="29.45" customHeight="1" thickBot="1">
      <c r="A21" s="1210" t="s">
        <v>246</v>
      </c>
      <c r="B21" s="1211"/>
      <c r="C21" s="1211"/>
      <c r="D21" s="1211"/>
      <c r="E21" s="1211"/>
      <c r="F21" s="1211"/>
      <c r="G21" s="1211"/>
      <c r="H21" s="1211"/>
      <c r="I21" s="1211"/>
      <c r="J21" s="1211"/>
      <c r="K21" s="1211"/>
      <c r="L21" s="1211"/>
      <c r="M21" s="1215"/>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7"/>
      <c r="AJ21" s="52"/>
      <c r="AR21" s="17"/>
    </row>
    <row r="22" spans="1:48" ht="118.15" customHeight="1">
      <c r="A22" s="970" t="s">
        <v>2328</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55" t="s">
        <v>123</v>
      </c>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55"/>
      <c r="AG25" s="1256"/>
      <c r="AH25" s="1194" t="str" cm="1">
        <f t="array" ref="AH25">IF(G5="", "", IF(AND(PRODUCT((A28:A33="✓")*1), OR(A19="", AND(A19="✓", A27="✓"))),"○","×"))</f>
        <v/>
      </c>
      <c r="AI25" s="1195"/>
      <c r="AJ25" s="27"/>
      <c r="AK25" s="1191" t="s">
        <v>249</v>
      </c>
      <c r="AL25" s="1192"/>
      <c r="AM25" s="1192"/>
      <c r="AN25" s="1192"/>
      <c r="AO25" s="1192"/>
      <c r="AP25" s="1192"/>
      <c r="AQ25" s="1192"/>
      <c r="AR25" s="1192"/>
      <c r="AS25" s="1192"/>
      <c r="AT25" s="1192"/>
      <c r="AU25" s="1192"/>
      <c r="AV25" s="1193"/>
    </row>
    <row r="26" spans="1:48" ht="14.25" customHeight="1" thickBot="1">
      <c r="A26" s="1207" t="s">
        <v>250</v>
      </c>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9"/>
      <c r="AA26" s="1267" t="s">
        <v>251</v>
      </c>
      <c r="AB26" s="1268"/>
      <c r="AC26" s="1268"/>
      <c r="AD26" s="1268"/>
      <c r="AE26" s="1268"/>
      <c r="AF26" s="1268"/>
      <c r="AG26" s="1268"/>
      <c r="AH26" s="1269"/>
      <c r="AI26" s="1270"/>
      <c r="AJ26" s="47"/>
      <c r="AL26" s="18"/>
    </row>
    <row r="27" spans="1:48" ht="28.9" customHeight="1">
      <c r="A27" s="112"/>
      <c r="B27" s="935" t="s">
        <v>2207</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132</v>
      </c>
      <c r="AB27" s="751"/>
      <c r="AC27" s="751"/>
      <c r="AD27" s="751"/>
      <c r="AE27" s="751"/>
      <c r="AF27" s="751"/>
      <c r="AG27" s="751"/>
      <c r="AH27" s="751"/>
      <c r="AI27" s="751"/>
      <c r="AJ27" s="54"/>
    </row>
    <row r="28" spans="1:48" ht="37.15" customHeight="1">
      <c r="A28" s="110"/>
      <c r="B28" s="935" t="s">
        <v>2209</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206" t="s">
        <v>252</v>
      </c>
      <c r="AB28" s="1206"/>
      <c r="AC28" s="1206"/>
      <c r="AD28" s="1206"/>
      <c r="AE28" s="1206"/>
      <c r="AF28" s="1206"/>
      <c r="AG28" s="1206"/>
      <c r="AH28" s="1206"/>
      <c r="AI28" s="1206"/>
      <c r="AJ28" s="54"/>
    </row>
    <row r="29" spans="1:48" ht="30" customHeight="1">
      <c r="A29" s="110"/>
      <c r="B29" s="1253" t="s">
        <v>253</v>
      </c>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4"/>
      <c r="AA29" s="1206" t="s">
        <v>254</v>
      </c>
      <c r="AB29" s="1206"/>
      <c r="AC29" s="1206"/>
      <c r="AD29" s="1206"/>
      <c r="AE29" s="1206"/>
      <c r="AF29" s="1206"/>
      <c r="AG29" s="1206"/>
      <c r="AH29" s="1206"/>
      <c r="AI29" s="1206"/>
      <c r="AJ29" s="27"/>
    </row>
    <row r="30" spans="1:48" ht="30" customHeight="1">
      <c r="A30" s="110"/>
      <c r="B30" s="935" t="s">
        <v>131</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132</v>
      </c>
      <c r="AB30" s="751"/>
      <c r="AC30" s="751"/>
      <c r="AD30" s="751"/>
      <c r="AE30" s="751"/>
      <c r="AF30" s="751"/>
      <c r="AG30" s="751"/>
      <c r="AH30" s="751"/>
      <c r="AI30" s="751"/>
      <c r="AJ30" s="27"/>
      <c r="AK30" s="18"/>
    </row>
    <row r="31" spans="1:48" ht="30" customHeight="1">
      <c r="A31" s="110"/>
      <c r="B31" s="935" t="s">
        <v>133</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206" t="s">
        <v>134</v>
      </c>
      <c r="AB31" s="1206"/>
      <c r="AC31" s="1206"/>
      <c r="AD31" s="1206"/>
      <c r="AE31" s="1206"/>
      <c r="AF31" s="1206"/>
      <c r="AG31" s="1206"/>
      <c r="AH31" s="1206"/>
      <c r="AI31" s="1206"/>
      <c r="AJ31" s="27"/>
      <c r="AK31" s="18"/>
      <c r="AL31" s="19"/>
    </row>
    <row r="32" spans="1:48" ht="19.899999999999999" customHeight="1">
      <c r="A32" s="110"/>
      <c r="B32" s="1253" t="s">
        <v>255</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4"/>
      <c r="AA32" s="764" t="s">
        <v>136</v>
      </c>
      <c r="AB32" s="764"/>
      <c r="AC32" s="764"/>
      <c r="AD32" s="764"/>
      <c r="AE32" s="764"/>
      <c r="AF32" s="764"/>
      <c r="AG32" s="764"/>
      <c r="AH32" s="764"/>
      <c r="AI32" s="764"/>
      <c r="AJ32" s="27"/>
      <c r="AK32" s="18"/>
      <c r="AL32" s="19"/>
    </row>
    <row r="33" spans="1:52" ht="24.6" customHeight="1" thickBot="1">
      <c r="A33" s="113"/>
      <c r="B33" s="1196" t="s">
        <v>2326</v>
      </c>
      <c r="C33" s="1196"/>
      <c r="D33" s="1196"/>
      <c r="E33" s="1196"/>
      <c r="F33" s="1196"/>
      <c r="G33" s="1196"/>
      <c r="H33" s="1196"/>
      <c r="I33" s="1196"/>
      <c r="J33" s="1196"/>
      <c r="K33" s="1196"/>
      <c r="L33" s="1196"/>
      <c r="M33" s="1196"/>
      <c r="N33" s="1196"/>
      <c r="O33" s="1196"/>
      <c r="P33" s="1196"/>
      <c r="Q33" s="1196"/>
      <c r="R33" s="1196"/>
      <c r="S33" s="1196"/>
      <c r="T33" s="1196"/>
      <c r="U33" s="1196"/>
      <c r="V33" s="1196"/>
      <c r="W33" s="1196"/>
      <c r="X33" s="1196"/>
      <c r="Y33" s="1196"/>
      <c r="Z33" s="1197"/>
      <c r="AA33" s="751" t="s">
        <v>132</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98" t="str">
        <f>IF(G5="", "", IF(AND(OR(AND(B40="✓",B41=""), AND(B40="",B41="✓")),B37="✓",G43&lt;&gt;"",J43&lt;&gt;""),"○","×"))</f>
        <v/>
      </c>
      <c r="AI35" s="1199"/>
      <c r="AJ35" s="23"/>
      <c r="AK35" s="851" t="s">
        <v>256</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71" t="s">
        <v>2325</v>
      </c>
      <c r="D37" s="1272"/>
      <c r="E37" s="1272"/>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3" t="s">
        <v>257</v>
      </c>
      <c r="C39" s="1203"/>
      <c r="D39" s="1203"/>
      <c r="E39" s="1203"/>
      <c r="F39" s="1203"/>
      <c r="G39" s="1203"/>
      <c r="H39" s="1203"/>
      <c r="I39" s="1203"/>
      <c r="J39" s="1203"/>
      <c r="K39" s="1203"/>
      <c r="L39" s="1203"/>
      <c r="M39" s="1203"/>
      <c r="N39" s="1203"/>
      <c r="O39" s="1203"/>
      <c r="P39" s="1203"/>
      <c r="Q39" s="1203"/>
      <c r="R39" s="1203"/>
      <c r="S39" s="1203"/>
      <c r="T39" s="1203"/>
      <c r="U39" s="1203"/>
      <c r="V39" s="1203"/>
      <c r="W39" s="72"/>
      <c r="X39" s="72"/>
      <c r="Y39" s="72"/>
      <c r="Z39" s="72"/>
      <c r="AA39" s="72"/>
      <c r="AB39" s="72"/>
      <c r="AC39" s="72"/>
      <c r="AD39" s="72"/>
      <c r="AE39" s="72"/>
      <c r="AF39" s="72"/>
      <c r="AG39" s="72"/>
      <c r="AH39" s="72"/>
      <c r="AI39" s="24"/>
      <c r="AJ39" s="74"/>
    </row>
    <row r="40" spans="1:52" ht="40.15" customHeight="1" thickBot="1">
      <c r="A40" s="22"/>
      <c r="B40" s="115"/>
      <c r="C40" s="1271" t="s">
        <v>2208</v>
      </c>
      <c r="D40" s="1272"/>
      <c r="E40" s="1272"/>
      <c r="F40" s="1272"/>
      <c r="G40" s="1272"/>
      <c r="H40" s="1272"/>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26"/>
      <c r="AJ40" s="27"/>
      <c r="AK40" s="25"/>
    </row>
    <row r="41" spans="1:52" ht="25.9" customHeight="1" thickBot="1">
      <c r="A41" s="22"/>
      <c r="B41" s="114"/>
      <c r="C41" s="1272" t="s">
        <v>258</v>
      </c>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76">
        <v>7</v>
      </c>
      <c r="E43" s="1202"/>
      <c r="F43" s="32" t="s">
        <v>142</v>
      </c>
      <c r="G43" s="1200"/>
      <c r="H43" s="1201"/>
      <c r="I43" s="32" t="s">
        <v>143</v>
      </c>
      <c r="J43" s="1200"/>
      <c r="K43" s="1201"/>
      <c r="L43" s="32" t="s">
        <v>144</v>
      </c>
      <c r="M43" s="27"/>
      <c r="N43" s="876" t="s">
        <v>42</v>
      </c>
      <c r="O43" s="876"/>
      <c r="P43" s="876"/>
      <c r="Q43" s="1276" t="str">
        <f>IF(G5="","",G5)</f>
        <v/>
      </c>
      <c r="R43" s="1276"/>
      <c r="S43" s="1276"/>
      <c r="T43" s="1276"/>
      <c r="U43" s="1276"/>
      <c r="V43" s="1276"/>
      <c r="W43" s="1276"/>
      <c r="X43" s="1276"/>
      <c r="Y43" s="1276"/>
      <c r="Z43" s="1276"/>
      <c r="AA43" s="1276"/>
      <c r="AB43" s="1276"/>
      <c r="AC43" s="1276"/>
      <c r="AD43" s="1276"/>
      <c r="AE43" s="1276"/>
      <c r="AF43" s="1276"/>
      <c r="AG43" s="1276"/>
      <c r="AH43" s="1276"/>
      <c r="AI43" s="30"/>
      <c r="AJ43" s="23"/>
    </row>
    <row r="44" spans="1:52" s="19" customFormat="1" ht="18" customHeight="1">
      <c r="A44" s="31"/>
      <c r="B44" s="33"/>
      <c r="C44" s="32"/>
      <c r="D44" s="32"/>
      <c r="E44" s="32"/>
      <c r="F44" s="32"/>
      <c r="G44" s="32"/>
      <c r="H44" s="32"/>
      <c r="I44" s="32"/>
      <c r="J44" s="32"/>
      <c r="K44" s="32"/>
      <c r="L44" s="32"/>
      <c r="M44" s="32"/>
      <c r="N44" s="969" t="s">
        <v>145</v>
      </c>
      <c r="O44" s="969"/>
      <c r="P44" s="969"/>
      <c r="Q44" s="881" t="s">
        <v>21</v>
      </c>
      <c r="R44" s="881"/>
      <c r="S44" s="1251" t="str">
        <f>IF(基本情報入力シート!L26="", "", 基本情報入力シート!L26)</f>
        <v/>
      </c>
      <c r="T44" s="1251"/>
      <c r="U44" s="1251"/>
      <c r="V44" s="1251"/>
      <c r="W44" s="1251"/>
      <c r="X44" s="968"/>
      <c r="Y44" s="968"/>
      <c r="Z44" s="1251" t="str">
        <f>IF(基本情報入力シート!L27="", "", 基本情報入力シート!L27)</f>
        <v/>
      </c>
      <c r="AA44" s="1251"/>
      <c r="AB44" s="1251"/>
      <c r="AC44" s="1251"/>
      <c r="AD44" s="1251"/>
      <c r="AE44" s="1251"/>
      <c r="AF44" s="1251"/>
      <c r="AG44" s="1251"/>
      <c r="AH44" s="125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77" t="s">
        <v>259</v>
      </c>
      <c r="B46" s="1277"/>
      <c r="C46" s="1277"/>
      <c r="D46" s="1277"/>
      <c r="E46" s="1277"/>
      <c r="F46" s="1277"/>
      <c r="G46" s="1277"/>
      <c r="H46" s="1277"/>
      <c r="I46" s="1277"/>
      <c r="J46" s="1277"/>
      <c r="K46" s="1277"/>
      <c r="L46" s="1277"/>
      <c r="M46" s="1277"/>
      <c r="N46" s="1277"/>
      <c r="O46" s="1277"/>
      <c r="P46" s="1277"/>
      <c r="Q46" s="1277"/>
      <c r="R46" s="1277"/>
      <c r="S46" s="1277"/>
      <c r="T46" s="1277"/>
      <c r="U46" s="1277"/>
      <c r="V46" s="1277"/>
      <c r="W46" s="1277"/>
      <c r="X46" s="1277"/>
      <c r="Y46" s="1277"/>
      <c r="Z46" s="1277"/>
      <c r="AA46" s="1277"/>
      <c r="AB46" s="1277"/>
      <c r="AC46" s="1277"/>
      <c r="AD46" s="1277"/>
      <c r="AE46" s="1277"/>
      <c r="AF46" s="1277"/>
      <c r="AG46" s="1277"/>
      <c r="AH46" s="1277"/>
      <c r="AI46" s="127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3" t="s">
        <v>262</v>
      </c>
      <c r="B51" s="1274"/>
      <c r="C51" s="1274"/>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5"/>
      <c r="BA51" s="70" t="s">
        <v>263</v>
      </c>
    </row>
    <row r="52" spans="1:53">
      <c r="A52" s="1180" t="s">
        <v>264</v>
      </c>
      <c r="B52" s="1181"/>
      <c r="C52" s="1181"/>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1181"/>
      <c r="AC52" s="1181"/>
      <c r="AD52" s="1181"/>
      <c r="AE52" s="1177" t="str">
        <f>IF(G5="", "", IF(AH13="○", "〇", "×"))</f>
        <v/>
      </c>
      <c r="AF52" s="1177"/>
      <c r="AG52" s="1177"/>
      <c r="AH52" s="1177"/>
      <c r="AI52" s="1177"/>
      <c r="AJ52" s="1177"/>
      <c r="BA52" s="70">
        <f>COUNTIF(A52:AJ58, "×")</f>
        <v>0</v>
      </c>
    </row>
    <row r="53" spans="1:53" ht="15" customHeight="1">
      <c r="A53" s="1273" t="s">
        <v>265</v>
      </c>
      <c r="B53" s="1274"/>
      <c r="C53" s="1274"/>
      <c r="D53" s="1274"/>
      <c r="E53" s="1274"/>
      <c r="F53" s="1274"/>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5"/>
    </row>
    <row r="54" spans="1:53">
      <c r="A54" s="1178" t="s">
        <v>266</v>
      </c>
      <c r="B54" s="1179"/>
      <c r="C54" s="1179"/>
      <c r="D54" s="1179"/>
      <c r="E54" s="1179"/>
      <c r="F54" s="1179"/>
      <c r="G54" s="1179"/>
      <c r="H54" s="1179"/>
      <c r="I54" s="1179"/>
      <c r="J54" s="1179"/>
      <c r="K54" s="1179"/>
      <c r="L54" s="1179"/>
      <c r="M54" s="1179"/>
      <c r="N54" s="1179"/>
      <c r="O54" s="1179"/>
      <c r="P54" s="1179"/>
      <c r="Q54" s="1179"/>
      <c r="R54" s="1179"/>
      <c r="S54" s="1179"/>
      <c r="T54" s="1179"/>
      <c r="U54" s="1179"/>
      <c r="V54" s="1179"/>
      <c r="W54" s="1179"/>
      <c r="X54" s="1179"/>
      <c r="Y54" s="1179"/>
      <c r="Z54" s="1179"/>
      <c r="AA54" s="1179"/>
      <c r="AB54" s="1179"/>
      <c r="AC54" s="1179"/>
      <c r="AD54" s="1179"/>
      <c r="AE54" s="1177" t="str">
        <f>AH25</f>
        <v/>
      </c>
      <c r="AF54" s="1177"/>
      <c r="AG54" s="1177"/>
      <c r="AH54" s="1177"/>
      <c r="AI54" s="1177"/>
      <c r="AJ54" s="1177"/>
    </row>
    <row r="55" spans="1:53">
      <c r="A55" s="1182" t="s">
        <v>267</v>
      </c>
      <c r="B55" s="1183"/>
      <c r="C55" s="1183"/>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77" t="str">
        <f>AH35</f>
        <v/>
      </c>
      <c r="AF55" s="1177"/>
      <c r="AG55" s="1177"/>
      <c r="AH55" s="1177"/>
      <c r="AI55" s="1177"/>
      <c r="AJ55" s="1177"/>
    </row>
    <row r="56" spans="1:53" ht="15" customHeight="1">
      <c r="A56" s="1273" t="s">
        <v>268</v>
      </c>
      <c r="B56" s="1274"/>
      <c r="C56" s="1274"/>
      <c r="D56" s="1274"/>
      <c r="E56" s="1274"/>
      <c r="F56" s="1274"/>
      <c r="G56" s="1274"/>
      <c r="H56" s="1274"/>
      <c r="I56" s="1274"/>
      <c r="J56" s="1274"/>
      <c r="K56" s="1274"/>
      <c r="L56" s="1274"/>
      <c r="M56" s="1274"/>
      <c r="N56" s="1274"/>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5"/>
    </row>
    <row r="57" spans="1:53">
      <c r="A57" s="1178" t="s">
        <v>269</v>
      </c>
      <c r="B57" s="1179"/>
      <c r="C57" s="1179"/>
      <c r="D57" s="1179"/>
      <c r="E57" s="1179"/>
      <c r="F57" s="1179"/>
      <c r="G57" s="1179"/>
      <c r="H57" s="1179"/>
      <c r="I57" s="1179"/>
      <c r="J57" s="1179"/>
      <c r="K57" s="1179"/>
      <c r="L57" s="1179"/>
      <c r="M57" s="1179"/>
      <c r="N57" s="1179"/>
      <c r="O57" s="1179"/>
      <c r="P57" s="1179"/>
      <c r="Q57" s="1179"/>
      <c r="R57" s="1179"/>
      <c r="S57" s="1179"/>
      <c r="T57" s="1179"/>
      <c r="U57" s="1179"/>
      <c r="V57" s="1179"/>
      <c r="W57" s="1179"/>
      <c r="X57" s="1179"/>
      <c r="Y57" s="1179"/>
      <c r="Z57" s="1179"/>
      <c r="AA57" s="1179"/>
      <c r="AB57" s="1179"/>
      <c r="AC57" s="1179"/>
      <c r="AD57" s="1179"/>
      <c r="AE57" s="1177" t="str">
        <f>'別紙様式2-4（補助金 個票）※使用しない '!T8</f>
        <v/>
      </c>
      <c r="AF57" s="1177"/>
      <c r="AG57" s="1177"/>
      <c r="AH57" s="1177"/>
      <c r="AI57" s="1177"/>
      <c r="AJ57" s="1177"/>
      <c r="AR57" s="332"/>
    </row>
    <row r="58" spans="1:53">
      <c r="A58" s="1184" t="s">
        <v>270</v>
      </c>
      <c r="B58" s="1185"/>
      <c r="C58" s="1185"/>
      <c r="D58" s="1185"/>
      <c r="E58" s="1185"/>
      <c r="F58" s="1185"/>
      <c r="G58" s="1185"/>
      <c r="H58" s="1185"/>
      <c r="I58" s="1185"/>
      <c r="J58" s="1185"/>
      <c r="K58" s="1185"/>
      <c r="L58" s="1185"/>
      <c r="M58" s="1185"/>
      <c r="N58" s="1185"/>
      <c r="O58" s="1185"/>
      <c r="P58" s="1185"/>
      <c r="Q58" s="1185"/>
      <c r="R58" s="1185"/>
      <c r="S58" s="1185"/>
      <c r="T58" s="1185"/>
      <c r="U58" s="1185"/>
      <c r="V58" s="1185"/>
      <c r="W58" s="1185"/>
      <c r="X58" s="1185"/>
      <c r="Y58" s="1185"/>
      <c r="Z58" s="1185"/>
      <c r="AA58" s="1185"/>
      <c r="AB58" s="1185"/>
      <c r="AC58" s="1185"/>
      <c r="AD58" s="1185"/>
      <c r="AE58" s="1177" t="str">
        <f>'別紙様式2-4（補助金 個票）※使用しない '!T9</f>
        <v/>
      </c>
      <c r="AF58" s="1177"/>
      <c r="AG58" s="1177"/>
      <c r="AH58" s="1177"/>
      <c r="AI58" s="1177"/>
      <c r="AJ58" s="1177"/>
    </row>
    <row r="59" spans="1:53">
      <c r="A59" s="1182" t="s">
        <v>271</v>
      </c>
      <c r="B59" s="1183"/>
      <c r="C59" s="1183"/>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c r="AE59" s="1177" t="str">
        <f>'別紙様式2-4（補助金 個票）※使用しない '!T10</f>
        <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87" t="s">
        <v>272</v>
      </c>
      <c r="B61" s="1187"/>
      <c r="C61" s="1187"/>
      <c r="D61" s="1187"/>
      <c r="E61" s="1187"/>
      <c r="F61" s="1187"/>
      <c r="G61" s="1187"/>
      <c r="H61" s="1187"/>
      <c r="I61" s="1187"/>
      <c r="J61" s="1187"/>
      <c r="K61" s="1187"/>
      <c r="L61" s="1187"/>
      <c r="M61" s="1187"/>
      <c r="N61" s="1187"/>
      <c r="O61" s="1187"/>
      <c r="P61" s="1187"/>
      <c r="Q61" s="1187"/>
      <c r="R61" s="1187"/>
      <c r="S61" s="1187"/>
      <c r="T61" s="1187"/>
      <c r="U61" s="1187"/>
      <c r="V61" s="1187"/>
      <c r="W61" s="1187"/>
      <c r="X61" s="1187"/>
      <c r="Y61" s="1187"/>
      <c r="Z61" s="1187"/>
      <c r="AA61" s="1187"/>
      <c r="AB61" s="1187"/>
      <c r="AC61" s="1187"/>
      <c r="AD61" s="1187"/>
      <c r="AE61" s="1187"/>
      <c r="AF61" s="1187"/>
      <c r="AG61" s="1187"/>
      <c r="AH61" s="1187"/>
      <c r="AI61" s="1187"/>
      <c r="AJ61" s="1187"/>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65" t="s">
        <v>36</v>
      </c>
      <c r="B63" s="1265"/>
      <c r="C63" s="1266" t="s">
        <v>274</v>
      </c>
      <c r="D63" s="1266"/>
      <c r="E63" s="1266"/>
      <c r="F63" s="1266"/>
      <c r="G63" s="1266"/>
      <c r="H63" s="1266" t="s">
        <v>275</v>
      </c>
      <c r="I63" s="1266"/>
      <c r="J63" s="1266"/>
      <c r="K63" s="1266"/>
      <c r="L63" s="1266"/>
      <c r="M63" s="1266"/>
      <c r="N63" s="1266"/>
      <c r="O63" s="1266"/>
      <c r="P63" s="1266"/>
      <c r="Q63" s="1266"/>
      <c r="R63" s="1266"/>
      <c r="S63" s="1266"/>
      <c r="T63" s="1262" t="s">
        <v>276</v>
      </c>
      <c r="U63" s="1263"/>
      <c r="V63" s="1263"/>
      <c r="W63" s="1263"/>
      <c r="X63" s="1263"/>
      <c r="Y63" s="1263"/>
      <c r="Z63" s="1263"/>
      <c r="AA63" s="1263"/>
      <c r="AB63" s="1263"/>
      <c r="AC63" s="1263"/>
      <c r="AD63" s="1263"/>
      <c r="AE63" s="1263"/>
      <c r="AF63" s="1263"/>
      <c r="AG63" s="1263"/>
      <c r="AH63" s="1263"/>
      <c r="AI63" s="1263"/>
      <c r="AJ63" s="1264"/>
      <c r="AK63" s="740" t="s">
        <v>2165</v>
      </c>
      <c r="AL63" s="740"/>
      <c r="AM63" s="740"/>
      <c r="AN63" s="740"/>
      <c r="AO63" s="740"/>
      <c r="AP63" s="740"/>
      <c r="AQ63" s="740"/>
      <c r="AR63" s="740"/>
      <c r="AS63" s="740"/>
      <c r="AT63" s="740"/>
      <c r="AU63" s="740"/>
      <c r="AV63" s="741"/>
    </row>
    <row r="64" spans="1:53" ht="31.9" customHeight="1">
      <c r="A64" s="1278" t="str">
        <f>AE1</f>
        <v/>
      </c>
      <c r="B64" s="1278"/>
      <c r="C64" s="1260">
        <f>IFERROR(SUMIF('別紙様式2-4（補助金 個票）※使用しない '!$D$11:$D$110, '別紙様式2-3（補助金　総括表）※使用しない'!A64, '別紙様式2-4（補助金 個票）※使用しない '!$M$11:$M$110), "未入力あり")</f>
        <v>0</v>
      </c>
      <c r="D64" s="1260"/>
      <c r="E64" s="1260"/>
      <c r="F64" s="1260"/>
      <c r="G64" s="1260"/>
      <c r="H64" s="1261" t="str">
        <f>IF(C64&gt;0, IFERROR((VLOOKUP(A64&amp;"○"&amp;"○", '別紙様式2-4（補助金 個票）※使用しない '!AI:AJ, 2, FALSE)), "振込先未選択"), "")</f>
        <v/>
      </c>
      <c r="I64" s="1261"/>
      <c r="J64" s="1261"/>
      <c r="K64" s="1261"/>
      <c r="L64" s="1261"/>
      <c r="M64" s="1261"/>
      <c r="N64" s="1261"/>
      <c r="O64" s="1261"/>
      <c r="P64" s="1261"/>
      <c r="Q64" s="1261"/>
      <c r="R64" s="1261"/>
      <c r="S64" s="1261"/>
      <c r="T64" s="1262" t="str">
        <f>IFERROR(IF(H64="", "", VLOOKUP(H64, '別紙様式2-4（補助金 個票）※使用しない '!$F$11:$S$110, 14, FALSE)), "未記入")</f>
        <v/>
      </c>
      <c r="U64" s="1263"/>
      <c r="V64" s="1263"/>
      <c r="W64" s="1263"/>
      <c r="X64" s="1263"/>
      <c r="Y64" s="1263"/>
      <c r="Z64" s="1263"/>
      <c r="AA64" s="1263"/>
      <c r="AB64" s="1263"/>
      <c r="AC64" s="1263"/>
      <c r="AD64" s="1263"/>
      <c r="AE64" s="1263"/>
      <c r="AF64" s="1263"/>
      <c r="AG64" s="1263"/>
      <c r="AH64" s="1263"/>
      <c r="AI64" s="1263"/>
      <c r="AJ64" s="126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0"/>
      <c r="B72" s="1190"/>
      <c r="C72" s="1189"/>
      <c r="D72" s="1189"/>
      <c r="E72" s="1189"/>
      <c r="F72" s="1189"/>
      <c r="G72" s="1189"/>
      <c r="H72" s="1188"/>
      <c r="I72" s="1188"/>
      <c r="J72" s="1188"/>
      <c r="K72" s="1188"/>
      <c r="L72" s="1188"/>
      <c r="M72" s="1188"/>
      <c r="N72" s="1188"/>
      <c r="O72" s="1188"/>
      <c r="P72" s="1188"/>
      <c r="Q72" s="1188"/>
      <c r="R72" s="1188"/>
      <c r="S72" s="1188"/>
      <c r="T72" s="1186"/>
      <c r="U72" s="1186"/>
      <c r="V72" s="1186"/>
      <c r="W72" s="1186"/>
      <c r="X72" s="1186"/>
      <c r="Y72" s="1186"/>
      <c r="Z72" s="1186"/>
      <c r="AA72" s="1186"/>
      <c r="AB72" s="1186"/>
      <c r="AC72" s="1186"/>
      <c r="AD72" s="1186"/>
      <c r="AE72" s="1186"/>
      <c r="AF72" s="1186"/>
      <c r="AG72" s="1186"/>
      <c r="AH72" s="1186"/>
      <c r="AI72" s="1186"/>
      <c r="AJ72" s="1186"/>
    </row>
    <row r="73" spans="1:36" ht="13.9" customHeight="1">
      <c r="A73" s="1190"/>
      <c r="B73" s="1190"/>
      <c r="C73" s="1189"/>
      <c r="D73" s="1189"/>
      <c r="E73" s="1189"/>
      <c r="F73" s="1189"/>
      <c r="G73" s="1189"/>
      <c r="H73" s="1188"/>
      <c r="I73" s="1188"/>
      <c r="J73" s="1188"/>
      <c r="K73" s="1188"/>
      <c r="L73" s="1188"/>
      <c r="M73" s="1188"/>
      <c r="N73" s="1188"/>
      <c r="O73" s="1188"/>
      <c r="P73" s="1188"/>
      <c r="Q73" s="1188"/>
      <c r="R73" s="1188"/>
      <c r="S73" s="1188"/>
      <c r="T73" s="1186"/>
      <c r="U73" s="1186"/>
      <c r="V73" s="1186"/>
      <c r="W73" s="1186"/>
      <c r="X73" s="1186"/>
      <c r="Y73" s="1186"/>
      <c r="Z73" s="1186"/>
      <c r="AA73" s="1186"/>
      <c r="AB73" s="1186"/>
      <c r="AC73" s="1186"/>
      <c r="AD73" s="1186"/>
      <c r="AE73" s="1186"/>
      <c r="AF73" s="1186"/>
      <c r="AG73" s="1186"/>
      <c r="AH73" s="1186"/>
      <c r="AI73" s="1186"/>
      <c r="AJ73" s="1186"/>
    </row>
    <row r="74" spans="1:36" ht="13.9" customHeight="1">
      <c r="A74" s="1190"/>
      <c r="B74" s="1190"/>
      <c r="C74" s="1189"/>
      <c r="D74" s="1189"/>
      <c r="E74" s="1189"/>
      <c r="F74" s="1189"/>
      <c r="G74" s="1189"/>
      <c r="H74" s="1188"/>
      <c r="I74" s="1188"/>
      <c r="J74" s="1188"/>
      <c r="K74" s="1188"/>
      <c r="L74" s="1188"/>
      <c r="M74" s="1188"/>
      <c r="N74" s="1188"/>
      <c r="O74" s="1188"/>
      <c r="P74" s="1188"/>
      <c r="Q74" s="1188"/>
      <c r="R74" s="1188"/>
      <c r="S74" s="1188"/>
      <c r="T74" s="1186"/>
      <c r="U74" s="1186"/>
      <c r="V74" s="1186"/>
      <c r="W74" s="1186"/>
      <c r="X74" s="1186"/>
      <c r="Y74" s="1186"/>
      <c r="Z74" s="1186"/>
      <c r="AA74" s="1186"/>
      <c r="AB74" s="1186"/>
      <c r="AC74" s="1186"/>
      <c r="AD74" s="1186"/>
      <c r="AE74" s="1186"/>
      <c r="AF74" s="1186"/>
      <c r="AG74" s="1186"/>
      <c r="AH74" s="1186"/>
      <c r="AI74" s="1186"/>
      <c r="AJ74" s="1186"/>
    </row>
    <row r="75" spans="1:36" ht="13.9" customHeight="1">
      <c r="A75" s="1190"/>
      <c r="B75" s="1190"/>
      <c r="C75" s="1189"/>
      <c r="D75" s="1189"/>
      <c r="E75" s="1189"/>
      <c r="F75" s="1189"/>
      <c r="G75" s="1189"/>
      <c r="H75" s="1188"/>
      <c r="I75" s="1188"/>
      <c r="J75" s="1188"/>
      <c r="K75" s="1188"/>
      <c r="L75" s="1188"/>
      <c r="M75" s="1188"/>
      <c r="N75" s="1188"/>
      <c r="O75" s="1188"/>
      <c r="P75" s="1188"/>
      <c r="Q75" s="1188"/>
      <c r="R75" s="1188"/>
      <c r="S75" s="1188"/>
      <c r="T75" s="1186"/>
      <c r="U75" s="1186"/>
      <c r="V75" s="1186"/>
      <c r="W75" s="1186"/>
      <c r="X75" s="1186"/>
      <c r="Y75" s="1186"/>
      <c r="Z75" s="1186"/>
      <c r="AA75" s="1186"/>
      <c r="AB75" s="1186"/>
      <c r="AC75" s="1186"/>
      <c r="AD75" s="1186"/>
      <c r="AE75" s="1186"/>
      <c r="AF75" s="1186"/>
      <c r="AG75" s="1186"/>
      <c r="AH75" s="1186"/>
      <c r="AI75" s="1186"/>
      <c r="AJ75" s="1186"/>
    </row>
    <row r="76" spans="1:36" ht="13.9" customHeight="1">
      <c r="A76" s="1190"/>
      <c r="B76" s="1190"/>
      <c r="C76" s="1189"/>
      <c r="D76" s="1189"/>
      <c r="E76" s="1189"/>
      <c r="F76" s="1189"/>
      <c r="G76" s="1189"/>
      <c r="H76" s="1188"/>
      <c r="I76" s="1188"/>
      <c r="J76" s="1188"/>
      <c r="K76" s="1188"/>
      <c r="L76" s="1188"/>
      <c r="M76" s="1188"/>
      <c r="N76" s="1188"/>
      <c r="O76" s="1188"/>
      <c r="P76" s="1188"/>
      <c r="Q76" s="1188"/>
      <c r="R76" s="1188"/>
      <c r="S76" s="1188"/>
      <c r="T76" s="1186"/>
      <c r="U76" s="1186"/>
      <c r="V76" s="1186"/>
      <c r="W76" s="1186"/>
      <c r="X76" s="1186"/>
      <c r="Y76" s="1186"/>
      <c r="Z76" s="1186"/>
      <c r="AA76" s="1186"/>
      <c r="AB76" s="1186"/>
      <c r="AC76" s="1186"/>
      <c r="AD76" s="1186"/>
      <c r="AE76" s="1186"/>
      <c r="AF76" s="1186"/>
      <c r="AG76" s="1186"/>
      <c r="AH76" s="1186"/>
      <c r="AI76" s="1186"/>
      <c r="AJ76" s="1186"/>
    </row>
    <row r="77" spans="1:36" ht="13.9" customHeight="1">
      <c r="A77" s="1190"/>
      <c r="B77" s="1190"/>
      <c r="C77" s="1189"/>
      <c r="D77" s="1189"/>
      <c r="E77" s="1189"/>
      <c r="F77" s="1189"/>
      <c r="G77" s="1189"/>
      <c r="H77" s="1188"/>
      <c r="I77" s="1188"/>
      <c r="J77" s="1188"/>
      <c r="K77" s="1188"/>
      <c r="L77" s="1188"/>
      <c r="M77" s="1188"/>
      <c r="N77" s="1188"/>
      <c r="O77" s="1188"/>
      <c r="P77" s="1188"/>
      <c r="Q77" s="1188"/>
      <c r="R77" s="1188"/>
      <c r="S77" s="1188"/>
      <c r="T77" s="1186"/>
      <c r="U77" s="1186"/>
      <c r="V77" s="1186"/>
      <c r="W77" s="1186"/>
      <c r="X77" s="1186"/>
      <c r="Y77" s="1186"/>
      <c r="Z77" s="1186"/>
      <c r="AA77" s="1186"/>
      <c r="AB77" s="1186"/>
      <c r="AC77" s="1186"/>
      <c r="AD77" s="1186"/>
      <c r="AE77" s="1186"/>
      <c r="AF77" s="1186"/>
      <c r="AG77" s="1186"/>
      <c r="AH77" s="1186"/>
      <c r="AI77" s="1186"/>
      <c r="AJ77" s="1186"/>
    </row>
    <row r="78" spans="1:36" ht="13.9" customHeight="1">
      <c r="A78" s="1190"/>
      <c r="B78" s="1190"/>
      <c r="C78" s="1189"/>
      <c r="D78" s="1189"/>
      <c r="E78" s="1189"/>
      <c r="F78" s="1189"/>
      <c r="G78" s="1189"/>
      <c r="H78" s="1188"/>
      <c r="I78" s="1188"/>
      <c r="J78" s="1188"/>
      <c r="K78" s="1188"/>
      <c r="L78" s="1188"/>
      <c r="M78" s="1188"/>
      <c r="N78" s="1188"/>
      <c r="O78" s="1188"/>
      <c r="P78" s="1188"/>
      <c r="Q78" s="1188"/>
      <c r="R78" s="1188"/>
      <c r="S78" s="1188"/>
      <c r="T78" s="1186"/>
      <c r="U78" s="1186"/>
      <c r="V78" s="1186"/>
      <c r="W78" s="1186"/>
      <c r="X78" s="1186"/>
      <c r="Y78" s="1186"/>
      <c r="Z78" s="1186"/>
      <c r="AA78" s="1186"/>
      <c r="AB78" s="1186"/>
      <c r="AC78" s="1186"/>
      <c r="AD78" s="1186"/>
      <c r="AE78" s="1186"/>
      <c r="AF78" s="1186"/>
      <c r="AG78" s="1186"/>
      <c r="AH78" s="1186"/>
      <c r="AI78" s="1186"/>
      <c r="AJ78" s="1186"/>
    </row>
    <row r="79" spans="1:36" ht="13.9" customHeight="1">
      <c r="A79" s="1190"/>
      <c r="B79" s="1190"/>
      <c r="C79" s="1189"/>
      <c r="D79" s="1189"/>
      <c r="E79" s="1189"/>
      <c r="F79" s="1189"/>
      <c r="G79" s="1189"/>
      <c r="H79" s="1188"/>
      <c r="I79" s="1188"/>
      <c r="J79" s="1188"/>
      <c r="K79" s="1188"/>
      <c r="L79" s="1188"/>
      <c r="M79" s="1188"/>
      <c r="N79" s="1188"/>
      <c r="O79" s="1188"/>
      <c r="P79" s="1188"/>
      <c r="Q79" s="1188"/>
      <c r="R79" s="1188"/>
      <c r="S79" s="1188"/>
      <c r="T79" s="1186"/>
      <c r="U79" s="1186"/>
      <c r="V79" s="1186"/>
      <c r="W79" s="1186"/>
      <c r="X79" s="1186"/>
      <c r="Y79" s="1186"/>
      <c r="Z79" s="1186"/>
      <c r="AA79" s="1186"/>
      <c r="AB79" s="1186"/>
      <c r="AC79" s="1186"/>
      <c r="AD79" s="1186"/>
      <c r="AE79" s="1186"/>
      <c r="AF79" s="1186"/>
      <c r="AG79" s="1186"/>
      <c r="AH79" s="1186"/>
      <c r="AI79" s="1186"/>
      <c r="AJ79" s="1186"/>
    </row>
    <row r="80" spans="1:36" ht="13.9" customHeight="1">
      <c r="A80" s="1190"/>
      <c r="B80" s="1190"/>
      <c r="C80" s="1189"/>
      <c r="D80" s="1189"/>
      <c r="E80" s="1189"/>
      <c r="F80" s="1189"/>
      <c r="G80" s="1189"/>
      <c r="H80" s="1188"/>
      <c r="I80" s="1188"/>
      <c r="J80" s="1188"/>
      <c r="K80" s="1188"/>
      <c r="L80" s="1188"/>
      <c r="M80" s="1188"/>
      <c r="N80" s="1188"/>
      <c r="O80" s="1188"/>
      <c r="P80" s="1188"/>
      <c r="Q80" s="1188"/>
      <c r="R80" s="1188"/>
      <c r="S80" s="1188"/>
      <c r="T80" s="1186"/>
      <c r="U80" s="1186"/>
      <c r="V80" s="1186"/>
      <c r="W80" s="1186"/>
      <c r="X80" s="1186"/>
      <c r="Y80" s="1186"/>
      <c r="Z80" s="1186"/>
      <c r="AA80" s="1186"/>
      <c r="AB80" s="1186"/>
      <c r="AC80" s="1186"/>
      <c r="AD80" s="1186"/>
      <c r="AE80" s="1186"/>
      <c r="AF80" s="1186"/>
      <c r="AG80" s="1186"/>
      <c r="AH80" s="1186"/>
      <c r="AI80" s="1186"/>
      <c r="AJ80" s="1186"/>
    </row>
    <row r="81" spans="1:36" ht="13.9" customHeight="1">
      <c r="A81" s="1190"/>
      <c r="B81" s="1190"/>
      <c r="C81" s="1189"/>
      <c r="D81" s="1189"/>
      <c r="E81" s="1189"/>
      <c r="F81" s="1189"/>
      <c r="G81" s="1189"/>
      <c r="H81" s="1188"/>
      <c r="I81" s="1188"/>
      <c r="J81" s="1188"/>
      <c r="K81" s="1188"/>
      <c r="L81" s="1188"/>
      <c r="M81" s="1188"/>
      <c r="N81" s="1188"/>
      <c r="O81" s="1188"/>
      <c r="P81" s="1188"/>
      <c r="Q81" s="1188"/>
      <c r="R81" s="1188"/>
      <c r="S81" s="1188"/>
      <c r="T81" s="1186"/>
      <c r="U81" s="1186"/>
      <c r="V81" s="1186"/>
      <c r="W81" s="1186"/>
      <c r="X81" s="1186"/>
      <c r="Y81" s="1186"/>
      <c r="Z81" s="1186"/>
      <c r="AA81" s="1186"/>
      <c r="AB81" s="1186"/>
      <c r="AC81" s="1186"/>
      <c r="AD81" s="1186"/>
      <c r="AE81" s="1186"/>
      <c r="AF81" s="1186"/>
      <c r="AG81" s="1186"/>
      <c r="AH81" s="1186"/>
      <c r="AI81" s="1186"/>
      <c r="AJ81" s="1186"/>
    </row>
    <row r="82" spans="1:36" ht="13.9" customHeight="1">
      <c r="A82" s="1190"/>
      <c r="B82" s="1190"/>
      <c r="C82" s="1189"/>
      <c r="D82" s="1189"/>
      <c r="E82" s="1189"/>
      <c r="F82" s="1189"/>
      <c r="G82" s="1189"/>
      <c r="H82" s="1188"/>
      <c r="I82" s="1188"/>
      <c r="J82" s="1188"/>
      <c r="K82" s="1188"/>
      <c r="L82" s="1188"/>
      <c r="M82" s="1188"/>
      <c r="N82" s="1188"/>
      <c r="O82" s="1188"/>
      <c r="P82" s="1188"/>
      <c r="Q82" s="1188"/>
      <c r="R82" s="1188"/>
      <c r="S82" s="1188"/>
      <c r="T82" s="1186"/>
      <c r="U82" s="1186"/>
      <c r="V82" s="1186"/>
      <c r="W82" s="1186"/>
      <c r="X82" s="1186"/>
      <c r="Y82" s="1186"/>
      <c r="Z82" s="1186"/>
      <c r="AA82" s="1186"/>
      <c r="AB82" s="1186"/>
      <c r="AC82" s="1186"/>
      <c r="AD82" s="1186"/>
      <c r="AE82" s="1186"/>
      <c r="AF82" s="1186"/>
      <c r="AG82" s="1186"/>
      <c r="AH82" s="1186"/>
      <c r="AI82" s="1186"/>
      <c r="AJ82" s="1186"/>
    </row>
    <row r="83" spans="1:36" ht="13.9" customHeight="1">
      <c r="A83" s="1190"/>
      <c r="B83" s="1190"/>
      <c r="C83" s="1189"/>
      <c r="D83" s="1189"/>
      <c r="E83" s="1189"/>
      <c r="F83" s="1189"/>
      <c r="G83" s="1189"/>
      <c r="H83" s="1188"/>
      <c r="I83" s="1188"/>
      <c r="J83" s="1188"/>
      <c r="K83" s="1188"/>
      <c r="L83" s="1188"/>
      <c r="M83" s="1188"/>
      <c r="N83" s="1188"/>
      <c r="O83" s="1188"/>
      <c r="P83" s="1188"/>
      <c r="Q83" s="1188"/>
      <c r="R83" s="1188"/>
      <c r="S83" s="1188"/>
      <c r="T83" s="1186"/>
      <c r="U83" s="1186"/>
      <c r="V83" s="1186"/>
      <c r="W83" s="1186"/>
      <c r="X83" s="1186"/>
      <c r="Y83" s="1186"/>
      <c r="Z83" s="1186"/>
      <c r="AA83" s="1186"/>
      <c r="AB83" s="1186"/>
      <c r="AC83" s="1186"/>
      <c r="AD83" s="1186"/>
      <c r="AE83" s="1186"/>
      <c r="AF83" s="1186"/>
      <c r="AG83" s="1186"/>
      <c r="AH83" s="1186"/>
      <c r="AI83" s="1186"/>
      <c r="AJ83" s="1186"/>
    </row>
    <row r="84" spans="1:36" ht="13.9" customHeight="1">
      <c r="A84" s="1190"/>
      <c r="B84" s="1190"/>
      <c r="C84" s="1189"/>
      <c r="D84" s="1189"/>
      <c r="E84" s="1189"/>
      <c r="F84" s="1189"/>
      <c r="G84" s="1189"/>
      <c r="H84" s="1188"/>
      <c r="I84" s="1188"/>
      <c r="J84" s="1188"/>
      <c r="K84" s="1188"/>
      <c r="L84" s="1188"/>
      <c r="M84" s="1188"/>
      <c r="N84" s="1188"/>
      <c r="O84" s="1188"/>
      <c r="P84" s="1188"/>
      <c r="Q84" s="1188"/>
      <c r="R84" s="1188"/>
      <c r="S84" s="1188"/>
      <c r="T84" s="1186"/>
      <c r="U84" s="1186"/>
      <c r="V84" s="1186"/>
      <c r="W84" s="1186"/>
      <c r="X84" s="1186"/>
      <c r="Y84" s="1186"/>
      <c r="Z84" s="1186"/>
      <c r="AA84" s="1186"/>
      <c r="AB84" s="1186"/>
      <c r="AC84" s="1186"/>
      <c r="AD84" s="1186"/>
      <c r="AE84" s="1186"/>
      <c r="AF84" s="1186"/>
      <c r="AG84" s="1186"/>
      <c r="AH84" s="1186"/>
      <c r="AI84" s="1186"/>
      <c r="AJ84" s="1186"/>
    </row>
    <row r="85" spans="1:36" ht="13.9" customHeight="1">
      <c r="A85" s="1190"/>
      <c r="B85" s="1190"/>
      <c r="C85" s="1189"/>
      <c r="D85" s="1189"/>
      <c r="E85" s="1189"/>
      <c r="F85" s="1189"/>
      <c r="G85" s="1189"/>
      <c r="H85" s="1188"/>
      <c r="I85" s="1188"/>
      <c r="J85" s="1188"/>
      <c r="K85" s="1188"/>
      <c r="L85" s="1188"/>
      <c r="M85" s="1188"/>
      <c r="N85" s="1188"/>
      <c r="O85" s="1188"/>
      <c r="P85" s="1188"/>
      <c r="Q85" s="1188"/>
      <c r="R85" s="1188"/>
      <c r="S85" s="1188"/>
      <c r="T85" s="1186"/>
      <c r="U85" s="1186"/>
      <c r="V85" s="1186"/>
      <c r="W85" s="1186"/>
      <c r="X85" s="1186"/>
      <c r="Y85" s="1186"/>
      <c r="Z85" s="1186"/>
      <c r="AA85" s="1186"/>
      <c r="AB85" s="1186"/>
      <c r="AC85" s="1186"/>
      <c r="AD85" s="1186"/>
      <c r="AE85" s="1186"/>
      <c r="AF85" s="1186"/>
      <c r="AG85" s="1186"/>
      <c r="AH85" s="1186"/>
      <c r="AI85" s="1186"/>
      <c r="AJ85" s="1186"/>
    </row>
    <row r="86" spans="1:36" ht="13.9" customHeight="1">
      <c r="A86" s="1190"/>
      <c r="B86" s="1190"/>
      <c r="C86" s="1189"/>
      <c r="D86" s="1189"/>
      <c r="E86" s="1189"/>
      <c r="F86" s="1189"/>
      <c r="G86" s="1189"/>
      <c r="H86" s="1188"/>
      <c r="I86" s="1188"/>
      <c r="J86" s="1188"/>
      <c r="K86" s="1188"/>
      <c r="L86" s="1188"/>
      <c r="M86" s="1188"/>
      <c r="N86" s="1188"/>
      <c r="O86" s="1188"/>
      <c r="P86" s="1188"/>
      <c r="Q86" s="1188"/>
      <c r="R86" s="1188"/>
      <c r="S86" s="1188"/>
      <c r="T86" s="1186"/>
      <c r="U86" s="1186"/>
      <c r="V86" s="1186"/>
      <c r="W86" s="1186"/>
      <c r="X86" s="1186"/>
      <c r="Y86" s="1186"/>
      <c r="Z86" s="1186"/>
      <c r="AA86" s="1186"/>
      <c r="AB86" s="1186"/>
      <c r="AC86" s="1186"/>
      <c r="AD86" s="1186"/>
      <c r="AE86" s="1186"/>
      <c r="AF86" s="1186"/>
      <c r="AG86" s="1186"/>
      <c r="AH86" s="1186"/>
      <c r="AI86" s="1186"/>
      <c r="AJ86" s="1186"/>
    </row>
    <row r="87" spans="1:36" ht="13.9" customHeight="1">
      <c r="A87" s="1190"/>
      <c r="B87" s="1190"/>
      <c r="C87" s="1189"/>
      <c r="D87" s="1189"/>
      <c r="E87" s="1189"/>
      <c r="F87" s="1189"/>
      <c r="G87" s="1189"/>
      <c r="H87" s="1188"/>
      <c r="I87" s="1188"/>
      <c r="J87" s="1188"/>
      <c r="K87" s="1188"/>
      <c r="L87" s="1188"/>
      <c r="M87" s="1188"/>
      <c r="N87" s="1188"/>
      <c r="O87" s="1188"/>
      <c r="P87" s="1188"/>
      <c r="Q87" s="1188"/>
      <c r="R87" s="1188"/>
      <c r="S87" s="1188"/>
      <c r="T87" s="1186"/>
      <c r="U87" s="1186"/>
      <c r="V87" s="1186"/>
      <c r="W87" s="1186"/>
      <c r="X87" s="1186"/>
      <c r="Y87" s="1186"/>
      <c r="Z87" s="1186"/>
      <c r="AA87" s="1186"/>
      <c r="AB87" s="1186"/>
      <c r="AC87" s="1186"/>
      <c r="AD87" s="1186"/>
      <c r="AE87" s="1186"/>
      <c r="AF87" s="1186"/>
      <c r="AG87" s="1186"/>
      <c r="AH87" s="1186"/>
      <c r="AI87" s="1186"/>
      <c r="AJ87" s="1186"/>
    </row>
    <row r="88" spans="1:36" ht="13.9" customHeight="1">
      <c r="A88" s="1190"/>
      <c r="B88" s="1190"/>
      <c r="C88" s="1189"/>
      <c r="D88" s="1189"/>
      <c r="E88" s="1189"/>
      <c r="F88" s="1189"/>
      <c r="G88" s="1189"/>
      <c r="H88" s="1188"/>
      <c r="I88" s="1188"/>
      <c r="J88" s="1188"/>
      <c r="K88" s="1188"/>
      <c r="L88" s="1188"/>
      <c r="M88" s="1188"/>
      <c r="N88" s="1188"/>
      <c r="O88" s="1188"/>
      <c r="P88" s="1188"/>
      <c r="Q88" s="1188"/>
      <c r="R88" s="1188"/>
      <c r="S88" s="1188"/>
      <c r="T88" s="1186"/>
      <c r="U88" s="1186"/>
      <c r="V88" s="1186"/>
      <c r="W88" s="1186"/>
      <c r="X88" s="1186"/>
      <c r="Y88" s="1186"/>
      <c r="Z88" s="1186"/>
      <c r="AA88" s="1186"/>
      <c r="AB88" s="1186"/>
      <c r="AC88" s="1186"/>
      <c r="AD88" s="1186"/>
      <c r="AE88" s="1186"/>
      <c r="AF88" s="1186"/>
      <c r="AG88" s="1186"/>
      <c r="AH88" s="1186"/>
      <c r="AI88" s="1186"/>
      <c r="AJ88" s="1186"/>
    </row>
    <row r="89" spans="1:36" ht="13.9" customHeight="1">
      <c r="A89" s="1190"/>
      <c r="B89" s="1190"/>
      <c r="C89" s="1189"/>
      <c r="D89" s="1189"/>
      <c r="E89" s="1189"/>
      <c r="F89" s="1189"/>
      <c r="G89" s="1189"/>
      <c r="H89" s="1188"/>
      <c r="I89" s="1188"/>
      <c r="J89" s="1188"/>
      <c r="K89" s="1188"/>
      <c r="L89" s="1188"/>
      <c r="M89" s="1188"/>
      <c r="N89" s="1188"/>
      <c r="O89" s="1188"/>
      <c r="P89" s="1188"/>
      <c r="Q89" s="1188"/>
      <c r="R89" s="1188"/>
      <c r="S89" s="1188"/>
      <c r="T89" s="1186"/>
      <c r="U89" s="1186"/>
      <c r="V89" s="1186"/>
      <c r="W89" s="1186"/>
      <c r="X89" s="1186"/>
      <c r="Y89" s="1186"/>
      <c r="Z89" s="1186"/>
      <c r="AA89" s="1186"/>
      <c r="AB89" s="1186"/>
      <c r="AC89" s="1186"/>
      <c r="AD89" s="1186"/>
      <c r="AE89" s="1186"/>
      <c r="AF89" s="1186"/>
      <c r="AG89" s="1186"/>
      <c r="AH89" s="1186"/>
      <c r="AI89" s="1186"/>
      <c r="AJ89" s="1186"/>
    </row>
    <row r="90" spans="1:36" ht="13.9" customHeight="1">
      <c r="A90" s="1190"/>
      <c r="B90" s="1190"/>
      <c r="C90" s="1189"/>
      <c r="D90" s="1189"/>
      <c r="E90" s="1189"/>
      <c r="F90" s="1189"/>
      <c r="G90" s="1189"/>
      <c r="H90" s="1188"/>
      <c r="I90" s="1188"/>
      <c r="J90" s="1188"/>
      <c r="K90" s="1188"/>
      <c r="L90" s="1188"/>
      <c r="M90" s="1188"/>
      <c r="N90" s="1188"/>
      <c r="O90" s="1188"/>
      <c r="P90" s="1188"/>
      <c r="Q90" s="1188"/>
      <c r="R90" s="1188"/>
      <c r="S90" s="1188"/>
      <c r="T90" s="1186"/>
      <c r="U90" s="1186"/>
      <c r="V90" s="1186"/>
      <c r="W90" s="1186"/>
      <c r="X90" s="1186"/>
      <c r="Y90" s="1186"/>
      <c r="Z90" s="1186"/>
      <c r="AA90" s="1186"/>
      <c r="AB90" s="1186"/>
      <c r="AC90" s="1186"/>
      <c r="AD90" s="1186"/>
      <c r="AE90" s="1186"/>
      <c r="AF90" s="1186"/>
      <c r="AG90" s="1186"/>
      <c r="AH90" s="1186"/>
      <c r="AI90" s="1186"/>
      <c r="AJ90" s="1186"/>
    </row>
    <row r="91" spans="1:36" ht="13.9" customHeight="1">
      <c r="A91" s="1190"/>
      <c r="B91" s="1190"/>
      <c r="C91" s="1189"/>
      <c r="D91" s="1189"/>
      <c r="E91" s="1189"/>
      <c r="F91" s="1189"/>
      <c r="G91" s="1189"/>
      <c r="H91" s="1188"/>
      <c r="I91" s="1188"/>
      <c r="J91" s="1188"/>
      <c r="K91" s="1188"/>
      <c r="L91" s="1188"/>
      <c r="M91" s="1188"/>
      <c r="N91" s="1188"/>
      <c r="O91" s="1188"/>
      <c r="P91" s="1188"/>
      <c r="Q91" s="1188"/>
      <c r="R91" s="1188"/>
      <c r="S91" s="1188"/>
      <c r="T91" s="1186"/>
      <c r="U91" s="1186"/>
      <c r="V91" s="1186"/>
      <c r="W91" s="1186"/>
      <c r="X91" s="1186"/>
      <c r="Y91" s="1186"/>
      <c r="Z91" s="1186"/>
      <c r="AA91" s="1186"/>
      <c r="AB91" s="1186"/>
      <c r="AC91" s="1186"/>
      <c r="AD91" s="1186"/>
      <c r="AE91" s="1186"/>
      <c r="AF91" s="1186"/>
      <c r="AG91" s="1186"/>
      <c r="AH91" s="1186"/>
      <c r="AI91" s="1186"/>
      <c r="AJ91" s="1186"/>
    </row>
    <row r="92" spans="1:36" ht="13.9" customHeight="1">
      <c r="A92" s="1190"/>
      <c r="B92" s="1190"/>
      <c r="C92" s="1189"/>
      <c r="D92" s="1189"/>
      <c r="E92" s="1189"/>
      <c r="F92" s="1189"/>
      <c r="G92" s="1189"/>
      <c r="H92" s="1188"/>
      <c r="I92" s="1188"/>
      <c r="J92" s="1188"/>
      <c r="K92" s="1188"/>
      <c r="L92" s="1188"/>
      <c r="M92" s="1188"/>
      <c r="N92" s="1188"/>
      <c r="O92" s="1188"/>
      <c r="P92" s="1188"/>
      <c r="Q92" s="1188"/>
      <c r="R92" s="1188"/>
      <c r="S92" s="1188"/>
      <c r="T92" s="1186"/>
      <c r="U92" s="1186"/>
      <c r="V92" s="1186"/>
      <c r="W92" s="1186"/>
      <c r="X92" s="1186"/>
      <c r="Y92" s="1186"/>
      <c r="Z92" s="1186"/>
      <c r="AA92" s="1186"/>
      <c r="AB92" s="1186"/>
      <c r="AC92" s="1186"/>
      <c r="AD92" s="1186"/>
      <c r="AE92" s="1186"/>
      <c r="AF92" s="1186"/>
      <c r="AG92" s="1186"/>
      <c r="AH92" s="1186"/>
      <c r="AI92" s="1186"/>
      <c r="AJ92" s="1186"/>
    </row>
    <row r="93" spans="1:36" ht="13.9" customHeight="1">
      <c r="A93" s="1190"/>
      <c r="B93" s="1190"/>
      <c r="C93" s="1189"/>
      <c r="D93" s="1189"/>
      <c r="E93" s="1189"/>
      <c r="F93" s="1189"/>
      <c r="G93" s="1189"/>
      <c r="H93" s="1188"/>
      <c r="I93" s="1188"/>
      <c r="J93" s="1188"/>
      <c r="K93" s="1188"/>
      <c r="L93" s="1188"/>
      <c r="M93" s="1188"/>
      <c r="N93" s="1188"/>
      <c r="O93" s="1188"/>
      <c r="P93" s="1188"/>
      <c r="Q93" s="1188"/>
      <c r="R93" s="1188"/>
      <c r="S93" s="1188"/>
      <c r="T93" s="1186"/>
      <c r="U93" s="1186"/>
      <c r="V93" s="1186"/>
      <c r="W93" s="1186"/>
      <c r="X93" s="1186"/>
      <c r="Y93" s="1186"/>
      <c r="Z93" s="1186"/>
      <c r="AA93" s="1186"/>
      <c r="AB93" s="1186"/>
      <c r="AC93" s="1186"/>
      <c r="AD93" s="1186"/>
      <c r="AE93" s="1186"/>
      <c r="AF93" s="1186"/>
      <c r="AG93" s="1186"/>
      <c r="AH93" s="1186"/>
      <c r="AI93" s="1186"/>
      <c r="AJ93" s="1186"/>
    </row>
    <row r="94" spans="1:36" ht="13.9" customHeight="1">
      <c r="A94" s="1190"/>
      <c r="B94" s="1190"/>
      <c r="C94" s="1189"/>
      <c r="D94" s="1189"/>
      <c r="E94" s="1189"/>
      <c r="F94" s="1189"/>
      <c r="G94" s="1189"/>
      <c r="H94" s="1188"/>
      <c r="I94" s="1188"/>
      <c r="J94" s="1188"/>
      <c r="K94" s="1188"/>
      <c r="L94" s="1188"/>
      <c r="M94" s="1188"/>
      <c r="N94" s="1188"/>
      <c r="O94" s="1188"/>
      <c r="P94" s="1188"/>
      <c r="Q94" s="1188"/>
      <c r="R94" s="1188"/>
      <c r="S94" s="1188"/>
      <c r="T94" s="1186"/>
      <c r="U94" s="1186"/>
      <c r="V94" s="1186"/>
      <c r="W94" s="1186"/>
      <c r="X94" s="1186"/>
      <c r="Y94" s="1186"/>
      <c r="Z94" s="1186"/>
      <c r="AA94" s="1186"/>
      <c r="AB94" s="1186"/>
      <c r="AC94" s="1186"/>
      <c r="AD94" s="1186"/>
      <c r="AE94" s="1186"/>
      <c r="AF94" s="1186"/>
      <c r="AG94" s="1186"/>
      <c r="AH94" s="1186"/>
      <c r="AI94" s="1186"/>
      <c r="AJ94" s="1186"/>
    </row>
    <row r="95" spans="1:36" ht="13.9" customHeight="1">
      <c r="A95" s="1190"/>
      <c r="B95" s="1190"/>
      <c r="C95" s="1189"/>
      <c r="D95" s="1189"/>
      <c r="E95" s="1189"/>
      <c r="F95" s="1189"/>
      <c r="G95" s="1189"/>
      <c r="H95" s="1188"/>
      <c r="I95" s="1188"/>
      <c r="J95" s="1188"/>
      <c r="K95" s="1188"/>
      <c r="L95" s="1188"/>
      <c r="M95" s="1188"/>
      <c r="N95" s="1188"/>
      <c r="O95" s="1188"/>
      <c r="P95" s="1188"/>
      <c r="Q95" s="1188"/>
      <c r="R95" s="1188"/>
      <c r="S95" s="1188"/>
      <c r="T95" s="1186"/>
      <c r="U95" s="1186"/>
      <c r="V95" s="1186"/>
      <c r="W95" s="1186"/>
      <c r="X95" s="1186"/>
      <c r="Y95" s="1186"/>
      <c r="Z95" s="1186"/>
      <c r="AA95" s="1186"/>
      <c r="AB95" s="1186"/>
      <c r="AC95" s="1186"/>
      <c r="AD95" s="1186"/>
      <c r="AE95" s="1186"/>
      <c r="AF95" s="1186"/>
      <c r="AG95" s="1186"/>
      <c r="AH95" s="1186"/>
      <c r="AI95" s="1186"/>
      <c r="AJ95" s="1186"/>
    </row>
    <row r="96" spans="1:36" ht="13.9" customHeight="1">
      <c r="A96" s="1190"/>
      <c r="B96" s="1190"/>
      <c r="C96" s="1189"/>
      <c r="D96" s="1189"/>
      <c r="E96" s="1189"/>
      <c r="F96" s="1189"/>
      <c r="G96" s="1189"/>
      <c r="H96" s="1188"/>
      <c r="I96" s="1188"/>
      <c r="J96" s="1188"/>
      <c r="K96" s="1188"/>
      <c r="L96" s="1188"/>
      <c r="M96" s="1188"/>
      <c r="N96" s="1188"/>
      <c r="O96" s="1188"/>
      <c r="P96" s="1188"/>
      <c r="Q96" s="1188"/>
      <c r="R96" s="1188"/>
      <c r="S96" s="1188"/>
      <c r="T96" s="1186"/>
      <c r="U96" s="1186"/>
      <c r="V96" s="1186"/>
      <c r="W96" s="1186"/>
      <c r="X96" s="1186"/>
      <c r="Y96" s="1186"/>
      <c r="Z96" s="1186"/>
      <c r="AA96" s="1186"/>
      <c r="AB96" s="1186"/>
      <c r="AC96" s="1186"/>
      <c r="AD96" s="1186"/>
      <c r="AE96" s="1186"/>
      <c r="AF96" s="1186"/>
      <c r="AG96" s="1186"/>
      <c r="AH96" s="1186"/>
      <c r="AI96" s="1186"/>
      <c r="AJ96" s="1186"/>
    </row>
    <row r="97" spans="1:36" ht="13.9" customHeight="1">
      <c r="A97" s="1190"/>
      <c r="B97" s="1190"/>
      <c r="C97" s="1189"/>
      <c r="D97" s="1189"/>
      <c r="E97" s="1189"/>
      <c r="F97" s="1189"/>
      <c r="G97" s="1189"/>
      <c r="H97" s="1188"/>
      <c r="I97" s="1188"/>
      <c r="J97" s="1188"/>
      <c r="K97" s="1188"/>
      <c r="L97" s="1188"/>
      <c r="M97" s="1188"/>
      <c r="N97" s="1188"/>
      <c r="O97" s="1188"/>
      <c r="P97" s="1188"/>
      <c r="Q97" s="1188"/>
      <c r="R97" s="1188"/>
      <c r="S97" s="1188"/>
      <c r="T97" s="1186"/>
      <c r="U97" s="1186"/>
      <c r="V97" s="1186"/>
      <c r="W97" s="1186"/>
      <c r="X97" s="1186"/>
      <c r="Y97" s="1186"/>
      <c r="Z97" s="1186"/>
      <c r="AA97" s="1186"/>
      <c r="AB97" s="1186"/>
      <c r="AC97" s="1186"/>
      <c r="AD97" s="1186"/>
      <c r="AE97" s="1186"/>
      <c r="AF97" s="1186"/>
      <c r="AG97" s="1186"/>
      <c r="AH97" s="1186"/>
      <c r="AI97" s="1186"/>
      <c r="AJ97" s="1186"/>
    </row>
    <row r="98" spans="1:36" ht="13.9" customHeight="1">
      <c r="A98" s="1190"/>
      <c r="B98" s="1190"/>
      <c r="C98" s="1189"/>
      <c r="D98" s="1189"/>
      <c r="E98" s="1189"/>
      <c r="F98" s="1189"/>
      <c r="G98" s="1189"/>
      <c r="H98" s="1188"/>
      <c r="I98" s="1188"/>
      <c r="J98" s="1188"/>
      <c r="K98" s="1188"/>
      <c r="L98" s="1188"/>
      <c r="M98" s="1188"/>
      <c r="N98" s="1188"/>
      <c r="O98" s="1188"/>
      <c r="P98" s="1188"/>
      <c r="Q98" s="1188"/>
      <c r="R98" s="1188"/>
      <c r="S98" s="1188"/>
      <c r="T98" s="1186"/>
      <c r="U98" s="1186"/>
      <c r="V98" s="1186"/>
      <c r="W98" s="1186"/>
      <c r="X98" s="1186"/>
      <c r="Y98" s="1186"/>
      <c r="Z98" s="1186"/>
      <c r="AA98" s="1186"/>
      <c r="AB98" s="1186"/>
      <c r="AC98" s="1186"/>
      <c r="AD98" s="1186"/>
      <c r="AE98" s="1186"/>
      <c r="AF98" s="1186"/>
      <c r="AG98" s="1186"/>
      <c r="AH98" s="1186"/>
      <c r="AI98" s="1186"/>
      <c r="AJ98" s="1186"/>
    </row>
    <row r="99" spans="1:36" ht="13.9" customHeight="1">
      <c r="A99" s="1190"/>
      <c r="B99" s="1190"/>
      <c r="C99" s="1189"/>
      <c r="D99" s="1189"/>
      <c r="E99" s="1189"/>
      <c r="F99" s="1189"/>
      <c r="G99" s="1189"/>
      <c r="H99" s="1188"/>
      <c r="I99" s="1188"/>
      <c r="J99" s="1188"/>
      <c r="K99" s="1188"/>
      <c r="L99" s="1188"/>
      <c r="M99" s="1188"/>
      <c r="N99" s="1188"/>
      <c r="O99" s="1188"/>
      <c r="P99" s="1188"/>
      <c r="Q99" s="1188"/>
      <c r="R99" s="1188"/>
      <c r="S99" s="1188"/>
      <c r="T99" s="1186"/>
      <c r="U99" s="1186"/>
      <c r="V99" s="1186"/>
      <c r="W99" s="1186"/>
      <c r="X99" s="1186"/>
      <c r="Y99" s="1186"/>
      <c r="Z99" s="1186"/>
      <c r="AA99" s="1186"/>
      <c r="AB99" s="1186"/>
      <c r="AC99" s="1186"/>
      <c r="AD99" s="1186"/>
      <c r="AE99" s="1186"/>
      <c r="AF99" s="1186"/>
      <c r="AG99" s="1186"/>
      <c r="AH99" s="1186"/>
      <c r="AI99" s="1186"/>
      <c r="AJ99" s="1186"/>
    </row>
    <row r="100" spans="1:36" ht="13.9" customHeight="1">
      <c r="A100" s="1190"/>
      <c r="B100" s="1190"/>
      <c r="C100" s="1189"/>
      <c r="D100" s="1189"/>
      <c r="E100" s="1189"/>
      <c r="F100" s="1189"/>
      <c r="G100" s="1189"/>
      <c r="H100" s="1188"/>
      <c r="I100" s="1188"/>
      <c r="J100" s="1188"/>
      <c r="K100" s="1188"/>
      <c r="L100" s="1188"/>
      <c r="M100" s="1188"/>
      <c r="N100" s="1188"/>
      <c r="O100" s="1188"/>
      <c r="P100" s="1188"/>
      <c r="Q100" s="1188"/>
      <c r="R100" s="1188"/>
      <c r="S100" s="1188"/>
      <c r="T100" s="1186"/>
      <c r="U100" s="1186"/>
      <c r="V100" s="1186"/>
      <c r="W100" s="1186"/>
      <c r="X100" s="1186"/>
      <c r="Y100" s="1186"/>
      <c r="Z100" s="1186"/>
      <c r="AA100" s="1186"/>
      <c r="AB100" s="1186"/>
      <c r="AC100" s="1186"/>
      <c r="AD100" s="1186"/>
      <c r="AE100" s="1186"/>
      <c r="AF100" s="1186"/>
      <c r="AG100" s="1186"/>
      <c r="AH100" s="1186"/>
      <c r="AI100" s="1186"/>
      <c r="AJ100" s="1186"/>
    </row>
    <row r="101" spans="1:36" ht="13.9" customHeight="1">
      <c r="A101" s="1190"/>
      <c r="B101" s="1190"/>
      <c r="C101" s="1189"/>
      <c r="D101" s="1189"/>
      <c r="E101" s="1189"/>
      <c r="F101" s="1189"/>
      <c r="G101" s="1189"/>
      <c r="H101" s="1188"/>
      <c r="I101" s="1188"/>
      <c r="J101" s="1188"/>
      <c r="K101" s="1188"/>
      <c r="L101" s="1188"/>
      <c r="M101" s="1188"/>
      <c r="N101" s="1188"/>
      <c r="O101" s="1188"/>
      <c r="P101" s="1188"/>
      <c r="Q101" s="1188"/>
      <c r="R101" s="1188"/>
      <c r="S101" s="1188"/>
      <c r="T101" s="1186"/>
      <c r="U101" s="1186"/>
      <c r="V101" s="1186"/>
      <c r="W101" s="1186"/>
      <c r="X101" s="1186"/>
      <c r="Y101" s="1186"/>
      <c r="Z101" s="1186"/>
      <c r="AA101" s="1186"/>
      <c r="AB101" s="1186"/>
      <c r="AC101" s="1186"/>
      <c r="AD101" s="1186"/>
      <c r="AE101" s="1186"/>
      <c r="AF101" s="1186"/>
      <c r="AG101" s="1186"/>
      <c r="AH101" s="1186"/>
      <c r="AI101" s="1186"/>
      <c r="AJ101" s="1186"/>
    </row>
    <row r="102" spans="1:36" ht="13.9" customHeight="1">
      <c r="A102" s="1190"/>
      <c r="B102" s="1190"/>
      <c r="C102" s="1189"/>
      <c r="D102" s="1189"/>
      <c r="E102" s="1189"/>
      <c r="F102" s="1189"/>
      <c r="G102" s="1189"/>
      <c r="H102" s="1188"/>
      <c r="I102" s="1188"/>
      <c r="J102" s="1188"/>
      <c r="K102" s="1188"/>
      <c r="L102" s="1188"/>
      <c r="M102" s="1188"/>
      <c r="N102" s="1188"/>
      <c r="O102" s="1188"/>
      <c r="P102" s="1188"/>
      <c r="Q102" s="1188"/>
      <c r="R102" s="1188"/>
      <c r="S102" s="1188"/>
      <c r="T102" s="1186"/>
      <c r="U102" s="1186"/>
      <c r="V102" s="1186"/>
      <c r="W102" s="1186"/>
      <c r="X102" s="1186"/>
      <c r="Y102" s="1186"/>
      <c r="Z102" s="1186"/>
      <c r="AA102" s="1186"/>
      <c r="AB102" s="1186"/>
      <c r="AC102" s="1186"/>
      <c r="AD102" s="1186"/>
      <c r="AE102" s="1186"/>
      <c r="AF102" s="1186"/>
      <c r="AG102" s="1186"/>
      <c r="AH102" s="1186"/>
      <c r="AI102" s="1186"/>
      <c r="AJ102" s="1186"/>
    </row>
    <row r="103" spans="1:36" ht="13.9" customHeight="1">
      <c r="A103" s="1190"/>
      <c r="B103" s="1190"/>
      <c r="C103" s="1189"/>
      <c r="D103" s="1189"/>
      <c r="E103" s="1189"/>
      <c r="F103" s="1189"/>
      <c r="G103" s="1189"/>
      <c r="H103" s="1188"/>
      <c r="I103" s="1188"/>
      <c r="J103" s="1188"/>
      <c r="K103" s="1188"/>
      <c r="L103" s="1188"/>
      <c r="M103" s="1188"/>
      <c r="N103" s="1188"/>
      <c r="O103" s="1188"/>
      <c r="P103" s="1188"/>
      <c r="Q103" s="1188"/>
      <c r="R103" s="1188"/>
      <c r="S103" s="1188"/>
      <c r="T103" s="1186"/>
      <c r="U103" s="1186"/>
      <c r="V103" s="1186"/>
      <c r="W103" s="1186"/>
      <c r="X103" s="1186"/>
      <c r="Y103" s="1186"/>
      <c r="Z103" s="1186"/>
      <c r="AA103" s="1186"/>
      <c r="AB103" s="1186"/>
      <c r="AC103" s="1186"/>
      <c r="AD103" s="1186"/>
      <c r="AE103" s="1186"/>
      <c r="AF103" s="1186"/>
      <c r="AG103" s="1186"/>
      <c r="AH103" s="1186"/>
      <c r="AI103" s="1186"/>
      <c r="AJ103" s="1186"/>
    </row>
    <row r="104" spans="1:36" ht="13.9" customHeight="1">
      <c r="A104" s="1190"/>
      <c r="B104" s="1190"/>
      <c r="C104" s="1189"/>
      <c r="D104" s="1189"/>
      <c r="E104" s="1189"/>
      <c r="F104" s="1189"/>
      <c r="G104" s="1189"/>
      <c r="H104" s="1188"/>
      <c r="I104" s="1188"/>
      <c r="J104" s="1188"/>
      <c r="K104" s="1188"/>
      <c r="L104" s="1188"/>
      <c r="M104" s="1188"/>
      <c r="N104" s="1188"/>
      <c r="O104" s="1188"/>
      <c r="P104" s="1188"/>
      <c r="Q104" s="1188"/>
      <c r="R104" s="1188"/>
      <c r="S104" s="1188"/>
      <c r="T104" s="1186"/>
      <c r="U104" s="1186"/>
      <c r="V104" s="1186"/>
      <c r="W104" s="1186"/>
      <c r="X104" s="1186"/>
      <c r="Y104" s="1186"/>
      <c r="Z104" s="1186"/>
      <c r="AA104" s="1186"/>
      <c r="AB104" s="1186"/>
      <c r="AC104" s="1186"/>
      <c r="AD104" s="1186"/>
      <c r="AE104" s="1186"/>
      <c r="AF104" s="1186"/>
      <c r="AG104" s="1186"/>
      <c r="AH104" s="1186"/>
      <c r="AI104" s="1186"/>
      <c r="AJ104" s="1186"/>
    </row>
    <row r="105" spans="1:36" ht="13.9" customHeight="1">
      <c r="A105" s="1190"/>
      <c r="B105" s="1190"/>
      <c r="C105" s="1189"/>
      <c r="D105" s="1189"/>
      <c r="E105" s="1189"/>
      <c r="F105" s="1189"/>
      <c r="G105" s="1189"/>
      <c r="H105" s="1188"/>
      <c r="I105" s="1188"/>
      <c r="J105" s="1188"/>
      <c r="K105" s="1188"/>
      <c r="L105" s="1188"/>
      <c r="M105" s="1188"/>
      <c r="N105" s="1188"/>
      <c r="O105" s="1188"/>
      <c r="P105" s="1188"/>
      <c r="Q105" s="1188"/>
      <c r="R105" s="1188"/>
      <c r="S105" s="1188"/>
      <c r="T105" s="1186"/>
      <c r="U105" s="1186"/>
      <c r="V105" s="1186"/>
      <c r="W105" s="1186"/>
      <c r="X105" s="1186"/>
      <c r="Y105" s="1186"/>
      <c r="Z105" s="1186"/>
      <c r="AA105" s="1186"/>
      <c r="AB105" s="1186"/>
      <c r="AC105" s="1186"/>
      <c r="AD105" s="1186"/>
      <c r="AE105" s="1186"/>
      <c r="AF105" s="1186"/>
      <c r="AG105" s="1186"/>
      <c r="AH105" s="1186"/>
      <c r="AI105" s="1186"/>
      <c r="AJ105" s="1186"/>
    </row>
    <row r="106" spans="1:36" ht="13.9" customHeight="1">
      <c r="A106" s="1190"/>
      <c r="B106" s="1190"/>
      <c r="C106" s="1189"/>
      <c r="D106" s="1189"/>
      <c r="E106" s="1189"/>
      <c r="F106" s="1189"/>
      <c r="G106" s="1189"/>
      <c r="H106" s="1188"/>
      <c r="I106" s="1188"/>
      <c r="J106" s="1188"/>
      <c r="K106" s="1188"/>
      <c r="L106" s="1188"/>
      <c r="M106" s="1188"/>
      <c r="N106" s="1188"/>
      <c r="O106" s="1188"/>
      <c r="P106" s="1188"/>
      <c r="Q106" s="1188"/>
      <c r="R106" s="1188"/>
      <c r="S106" s="1188"/>
      <c r="T106" s="1186"/>
      <c r="U106" s="1186"/>
      <c r="V106" s="1186"/>
      <c r="W106" s="1186"/>
      <c r="X106" s="1186"/>
      <c r="Y106" s="1186"/>
      <c r="Z106" s="1186"/>
      <c r="AA106" s="1186"/>
      <c r="AB106" s="1186"/>
      <c r="AC106" s="1186"/>
      <c r="AD106" s="1186"/>
      <c r="AE106" s="1186"/>
      <c r="AF106" s="1186"/>
      <c r="AG106" s="1186"/>
      <c r="AH106" s="1186"/>
      <c r="AI106" s="1186"/>
      <c r="AJ106" s="1186"/>
    </row>
    <row r="107" spans="1:36" ht="13.9" customHeight="1">
      <c r="A107" s="1190"/>
      <c r="B107" s="1190"/>
      <c r="C107" s="1189"/>
      <c r="D107" s="1189"/>
      <c r="E107" s="1189"/>
      <c r="F107" s="1189"/>
      <c r="G107" s="1189"/>
      <c r="H107" s="1188"/>
      <c r="I107" s="1188"/>
      <c r="J107" s="1188"/>
      <c r="K107" s="1188"/>
      <c r="L107" s="1188"/>
      <c r="M107" s="1188"/>
      <c r="N107" s="1188"/>
      <c r="O107" s="1188"/>
      <c r="P107" s="1188"/>
      <c r="Q107" s="1188"/>
      <c r="R107" s="1188"/>
      <c r="S107" s="1188"/>
      <c r="T107" s="1186"/>
      <c r="U107" s="1186"/>
      <c r="V107" s="1186"/>
      <c r="W107" s="1186"/>
      <c r="X107" s="1186"/>
      <c r="Y107" s="1186"/>
      <c r="Z107" s="1186"/>
      <c r="AA107" s="1186"/>
      <c r="AB107" s="1186"/>
      <c r="AC107" s="1186"/>
      <c r="AD107" s="1186"/>
      <c r="AE107" s="1186"/>
      <c r="AF107" s="1186"/>
      <c r="AG107" s="1186"/>
      <c r="AH107" s="1186"/>
      <c r="AI107" s="1186"/>
      <c r="AJ107" s="1186"/>
    </row>
    <row r="108" spans="1:36" ht="13.9" customHeight="1">
      <c r="A108" s="1190"/>
      <c r="B108" s="1190"/>
      <c r="C108" s="1189"/>
      <c r="D108" s="1189"/>
      <c r="E108" s="1189"/>
      <c r="F108" s="1189"/>
      <c r="G108" s="1189"/>
      <c r="H108" s="1188"/>
      <c r="I108" s="1188"/>
      <c r="J108" s="1188"/>
      <c r="K108" s="1188"/>
      <c r="L108" s="1188"/>
      <c r="M108" s="1188"/>
      <c r="N108" s="1188"/>
      <c r="O108" s="1188"/>
      <c r="P108" s="1188"/>
      <c r="Q108" s="1188"/>
      <c r="R108" s="1188"/>
      <c r="S108" s="1188"/>
      <c r="T108" s="1186"/>
      <c r="U108" s="1186"/>
      <c r="V108" s="1186"/>
      <c r="W108" s="1186"/>
      <c r="X108" s="1186"/>
      <c r="Y108" s="1186"/>
      <c r="Z108" s="1186"/>
      <c r="AA108" s="1186"/>
      <c r="AB108" s="1186"/>
      <c r="AC108" s="1186"/>
      <c r="AD108" s="1186"/>
      <c r="AE108" s="1186"/>
      <c r="AF108" s="1186"/>
      <c r="AG108" s="1186"/>
      <c r="AH108" s="1186"/>
      <c r="AI108" s="1186"/>
      <c r="AJ108" s="1186"/>
    </row>
    <row r="109" spans="1:36" ht="13.9" customHeight="1">
      <c r="A109" s="1190"/>
      <c r="B109" s="1190"/>
      <c r="C109" s="1189"/>
      <c r="D109" s="1189"/>
      <c r="E109" s="1189"/>
      <c r="F109" s="1189"/>
      <c r="G109" s="1189"/>
      <c r="H109" s="1188"/>
      <c r="I109" s="1188"/>
      <c r="J109" s="1188"/>
      <c r="K109" s="1188"/>
      <c r="L109" s="1188"/>
      <c r="M109" s="1188"/>
      <c r="N109" s="1188"/>
      <c r="O109" s="1188"/>
      <c r="P109" s="1188"/>
      <c r="Q109" s="1188"/>
      <c r="R109" s="1188"/>
      <c r="S109" s="1188"/>
      <c r="T109" s="1186"/>
      <c r="U109" s="1186"/>
      <c r="V109" s="1186"/>
      <c r="W109" s="1186"/>
      <c r="X109" s="1186"/>
      <c r="Y109" s="1186"/>
      <c r="Z109" s="1186"/>
      <c r="AA109" s="1186"/>
      <c r="AB109" s="1186"/>
      <c r="AC109" s="1186"/>
      <c r="AD109" s="1186"/>
      <c r="AE109" s="1186"/>
      <c r="AF109" s="1186"/>
      <c r="AG109" s="1186"/>
      <c r="AH109" s="1186"/>
      <c r="AI109" s="1186"/>
      <c r="AJ109" s="1186"/>
    </row>
    <row r="110" spans="1:36" ht="13.9" customHeight="1">
      <c r="A110" s="1190"/>
      <c r="B110" s="1190"/>
      <c r="C110" s="1189"/>
      <c r="D110" s="1189"/>
      <c r="E110" s="1189"/>
      <c r="F110" s="1189"/>
      <c r="G110" s="1189"/>
      <c r="H110" s="1188"/>
      <c r="I110" s="1188"/>
      <c r="J110" s="1188"/>
      <c r="K110" s="1188"/>
      <c r="L110" s="1188"/>
      <c r="M110" s="1188"/>
      <c r="N110" s="1188"/>
      <c r="O110" s="1188"/>
      <c r="P110" s="1188"/>
      <c r="Q110" s="1188"/>
      <c r="R110" s="1188"/>
      <c r="S110" s="1188"/>
      <c r="T110" s="1186"/>
      <c r="U110" s="1186"/>
      <c r="V110" s="1186"/>
      <c r="W110" s="1186"/>
      <c r="X110" s="1186"/>
      <c r="Y110" s="1186"/>
      <c r="Z110" s="1186"/>
      <c r="AA110" s="1186"/>
      <c r="AB110" s="1186"/>
      <c r="AC110" s="1186"/>
      <c r="AD110" s="1186"/>
      <c r="AE110" s="1186"/>
      <c r="AF110" s="1186"/>
      <c r="AG110" s="1186"/>
      <c r="AH110" s="1186"/>
      <c r="AI110" s="1186"/>
      <c r="AJ110" s="1186"/>
    </row>
    <row r="111" spans="1:36" ht="13.9" customHeight="1">
      <c r="A111" s="1190"/>
      <c r="B111" s="1190"/>
      <c r="C111" s="1189"/>
      <c r="D111" s="1189"/>
      <c r="E111" s="1189"/>
      <c r="F111" s="1189"/>
      <c r="G111" s="1189"/>
      <c r="H111" s="1188"/>
      <c r="I111" s="1188"/>
      <c r="J111" s="1188"/>
      <c r="K111" s="1188"/>
      <c r="L111" s="1188"/>
      <c r="M111" s="1188"/>
      <c r="N111" s="1188"/>
      <c r="O111" s="1188"/>
      <c r="P111" s="1188"/>
      <c r="Q111" s="1188"/>
      <c r="R111" s="1188"/>
      <c r="S111" s="1188"/>
      <c r="T111" s="1186"/>
      <c r="U111" s="1186"/>
      <c r="V111" s="1186"/>
      <c r="W111" s="1186"/>
      <c r="X111" s="1186"/>
      <c r="Y111" s="1186"/>
      <c r="Z111" s="1186"/>
      <c r="AA111" s="1186"/>
      <c r="AB111" s="1186"/>
      <c r="AC111" s="1186"/>
      <c r="AD111" s="1186"/>
      <c r="AE111" s="1186"/>
      <c r="AF111" s="1186"/>
      <c r="AG111" s="1186"/>
      <c r="AH111" s="1186"/>
      <c r="AI111" s="1186"/>
      <c r="AJ111" s="1186"/>
    </row>
    <row r="112" spans="1:36" ht="13.9" customHeight="1">
      <c r="A112" s="1190"/>
      <c r="B112" s="1190"/>
      <c r="C112" s="1189"/>
      <c r="D112" s="1189"/>
      <c r="E112" s="1189"/>
      <c r="F112" s="1189"/>
      <c r="G112" s="1189"/>
      <c r="H112" s="1188"/>
      <c r="I112" s="1188"/>
      <c r="J112" s="1188"/>
      <c r="K112" s="1188"/>
      <c r="L112" s="1188"/>
      <c r="M112" s="1188"/>
      <c r="N112" s="1188"/>
      <c r="O112" s="1188"/>
      <c r="P112" s="1188"/>
      <c r="Q112" s="1188"/>
      <c r="R112" s="1188"/>
      <c r="S112" s="1188"/>
      <c r="T112" s="1186"/>
      <c r="U112" s="1186"/>
      <c r="V112" s="1186"/>
      <c r="W112" s="1186"/>
      <c r="X112" s="1186"/>
      <c r="Y112" s="1186"/>
      <c r="Z112" s="1186"/>
      <c r="AA112" s="1186"/>
      <c r="AB112" s="1186"/>
      <c r="AC112" s="1186"/>
      <c r="AD112" s="1186"/>
      <c r="AE112" s="1186"/>
      <c r="AF112" s="1186"/>
      <c r="AG112" s="1186"/>
      <c r="AH112" s="1186"/>
      <c r="AI112" s="1186"/>
      <c r="AJ112" s="1186"/>
    </row>
    <row r="113" spans="1:36" ht="13.9" customHeight="1">
      <c r="A113" s="1190"/>
      <c r="B113" s="1190"/>
      <c r="C113" s="1189"/>
      <c r="D113" s="1189"/>
      <c r="E113" s="1189"/>
      <c r="F113" s="1189"/>
      <c r="G113" s="1189"/>
      <c r="H113" s="1188"/>
      <c r="I113" s="1188"/>
      <c r="J113" s="1188"/>
      <c r="K113" s="1188"/>
      <c r="L113" s="1188"/>
      <c r="M113" s="1188"/>
      <c r="N113" s="1188"/>
      <c r="O113" s="1188"/>
      <c r="P113" s="1188"/>
      <c r="Q113" s="1188"/>
      <c r="R113" s="1188"/>
      <c r="S113" s="1188"/>
      <c r="T113" s="1186"/>
      <c r="U113" s="1186"/>
      <c r="V113" s="1186"/>
      <c r="W113" s="1186"/>
      <c r="X113" s="1186"/>
      <c r="Y113" s="1186"/>
      <c r="Z113" s="1186"/>
      <c r="AA113" s="1186"/>
      <c r="AB113" s="1186"/>
      <c r="AC113" s="1186"/>
      <c r="AD113" s="1186"/>
      <c r="AE113" s="1186"/>
      <c r="AF113" s="1186"/>
      <c r="AG113" s="1186"/>
      <c r="AH113" s="1186"/>
      <c r="AI113" s="1186"/>
      <c r="AJ113" s="1186"/>
    </row>
    <row r="114" spans="1:36" ht="13.9" customHeight="1">
      <c r="A114" s="1190"/>
      <c r="B114" s="1190"/>
      <c r="C114" s="1189"/>
      <c r="D114" s="1189"/>
      <c r="E114" s="1189"/>
      <c r="F114" s="1189"/>
      <c r="G114" s="1189"/>
      <c r="H114" s="1188"/>
      <c r="I114" s="1188"/>
      <c r="J114" s="1188"/>
      <c r="K114" s="1188"/>
      <c r="L114" s="1188"/>
      <c r="M114" s="1188"/>
      <c r="N114" s="1188"/>
      <c r="O114" s="1188"/>
      <c r="P114" s="1188"/>
      <c r="Q114" s="1188"/>
      <c r="R114" s="1188"/>
      <c r="S114" s="1188"/>
      <c r="T114" s="1186"/>
      <c r="U114" s="1186"/>
      <c r="V114" s="1186"/>
      <c r="W114" s="1186"/>
      <c r="X114" s="1186"/>
      <c r="Y114" s="1186"/>
      <c r="Z114" s="1186"/>
      <c r="AA114" s="1186"/>
      <c r="AB114" s="1186"/>
      <c r="AC114" s="1186"/>
      <c r="AD114" s="1186"/>
      <c r="AE114" s="1186"/>
      <c r="AF114" s="1186"/>
      <c r="AG114" s="1186"/>
      <c r="AH114" s="1186"/>
      <c r="AI114" s="1186"/>
      <c r="AJ114" s="1186"/>
    </row>
    <row r="115" spans="1:36" ht="13.9" customHeight="1">
      <c r="A115" s="1190"/>
      <c r="B115" s="1190"/>
      <c r="C115" s="1189"/>
      <c r="D115" s="1189"/>
      <c r="E115" s="1189"/>
      <c r="F115" s="1189"/>
      <c r="G115" s="1189"/>
      <c r="H115" s="1188"/>
      <c r="I115" s="1188"/>
      <c r="J115" s="1188"/>
      <c r="K115" s="1188"/>
      <c r="L115" s="1188"/>
      <c r="M115" s="1188"/>
      <c r="N115" s="1188"/>
      <c r="O115" s="1188"/>
      <c r="P115" s="1188"/>
      <c r="Q115" s="1188"/>
      <c r="R115" s="1188"/>
      <c r="S115" s="1188"/>
      <c r="T115" s="1186"/>
      <c r="U115" s="1186"/>
      <c r="V115" s="1186"/>
      <c r="W115" s="1186"/>
      <c r="X115" s="1186"/>
      <c r="Y115" s="1186"/>
      <c r="Z115" s="1186"/>
      <c r="AA115" s="1186"/>
      <c r="AB115" s="1186"/>
      <c r="AC115" s="1186"/>
      <c r="AD115" s="1186"/>
      <c r="AE115" s="1186"/>
      <c r="AF115" s="1186"/>
      <c r="AG115" s="1186"/>
      <c r="AH115" s="1186"/>
      <c r="AI115" s="1186"/>
      <c r="AJ115" s="1186"/>
    </row>
    <row r="116" spans="1:36" ht="13.9" customHeight="1">
      <c r="A116" s="1190"/>
      <c r="B116" s="1190"/>
      <c r="C116" s="1189"/>
      <c r="D116" s="1189"/>
      <c r="E116" s="1189"/>
      <c r="F116" s="1189"/>
      <c r="G116" s="118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tint="-0.249977111117893"/>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79" t="s">
        <v>39</v>
      </c>
      <c r="N1" s="750"/>
      <c r="O1" s="1280"/>
      <c r="P1" s="1279" t="str">
        <f>IF(基本情報入力シート!AA16&lt;&gt;"", 基本情報入力シート!AA16, "")</f>
        <v/>
      </c>
      <c r="Q1" s="1281"/>
      <c r="R1" s="1282"/>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305" t="str">
        <f>IF(AH2="加算様式を指定権者に提出", "！基本情報入力シート「１　提出の目的と提出先の自治体名」にて「加算様式を指定権者に提出」が選択されているため、この様式はグレーアウトされています。", "")</f>
        <v/>
      </c>
      <c r="B2" s="1305"/>
      <c r="C2" s="1305"/>
      <c r="D2" s="1305"/>
      <c r="E2" s="1305"/>
      <c r="F2" s="1305"/>
      <c r="G2" s="1305"/>
      <c r="H2" s="1305"/>
      <c r="I2" s="1305"/>
      <c r="J2" s="1305"/>
      <c r="K2" s="1305"/>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
      </c>
      <c r="AI2" s="736"/>
      <c r="AJ2" s="736"/>
      <c r="AK2" s="736"/>
      <c r="AL2" s="736"/>
    </row>
    <row r="3" spans="1:38" ht="31.15" customHeight="1" thickBot="1">
      <c r="A3" s="1319" t="s">
        <v>42</v>
      </c>
      <c r="B3" s="1320"/>
      <c r="C3" s="1321" t="str">
        <f>IF(基本情報入力シート!L22="", "", 基本情報入力シート!L22)</f>
        <v/>
      </c>
      <c r="D3" s="1322"/>
      <c r="E3" s="1322"/>
      <c r="F3" s="1323"/>
      <c r="G3" s="224"/>
      <c r="H3" s="1304" t="s">
        <v>2306</v>
      </c>
      <c r="I3" s="1304"/>
      <c r="J3" s="1304"/>
      <c r="K3" s="1304"/>
      <c r="L3" s="1304"/>
      <c r="M3" s="1304"/>
      <c r="N3" s="1304"/>
      <c r="O3" s="1304"/>
      <c r="P3" s="1304"/>
      <c r="Q3" s="1304"/>
      <c r="R3" s="1304"/>
      <c r="S3" s="1304"/>
      <c r="T3" s="225"/>
      <c r="AH3" s="736"/>
      <c r="AI3" s="736"/>
      <c r="AJ3" s="736"/>
      <c r="AK3" s="736"/>
      <c r="AL3" s="736"/>
    </row>
    <row r="4" spans="1:38" ht="54.6" customHeight="1" thickBot="1">
      <c r="A4" s="205"/>
      <c r="B4" s="205"/>
      <c r="C4" s="226"/>
      <c r="D4" s="227"/>
      <c r="E4" s="227"/>
      <c r="F4" s="227"/>
      <c r="G4" s="228"/>
      <c r="H4" s="1304"/>
      <c r="I4" s="1304"/>
      <c r="J4" s="1304"/>
      <c r="K4" s="1304"/>
      <c r="L4" s="1304"/>
      <c r="M4" s="1304"/>
      <c r="N4" s="1304"/>
      <c r="O4" s="1304"/>
      <c r="P4" s="1304"/>
      <c r="Q4" s="1304"/>
      <c r="R4" s="1304"/>
      <c r="S4" s="1304"/>
      <c r="T4" s="225"/>
    </row>
    <row r="5" spans="1:38" ht="37.15" customHeight="1" thickBot="1">
      <c r="A5" s="1324" t="s">
        <v>277</v>
      </c>
      <c r="B5" s="1324"/>
      <c r="C5" s="1324"/>
      <c r="D5" s="1324"/>
      <c r="E5" s="1325"/>
      <c r="F5" s="524">
        <f>IFERROR(SUM(M:M),"")</f>
        <v>0</v>
      </c>
      <c r="G5" s="228"/>
      <c r="H5" s="1304"/>
      <c r="I5" s="1304"/>
      <c r="J5" s="1304"/>
      <c r="K5" s="1304"/>
      <c r="L5" s="1304"/>
      <c r="M5" s="1304"/>
      <c r="N5" s="1304"/>
      <c r="O5" s="1304"/>
      <c r="P5" s="1304"/>
      <c r="Q5" s="1304"/>
      <c r="R5" s="1304"/>
      <c r="S5" s="1304"/>
      <c r="T5" s="225"/>
    </row>
    <row r="6" spans="1:38" ht="36" customHeight="1" thickBot="1">
      <c r="A6" s="1338" t="s">
        <v>278</v>
      </c>
      <c r="B6" s="1339"/>
      <c r="C6" s="1339"/>
      <c r="D6" s="1339"/>
      <c r="E6" s="1339"/>
      <c r="F6" s="525">
        <f>IF(C3="", 0, IF(P1="", "提出先未選択", SUMIF(D:D, P1, M:M)))</f>
        <v>0</v>
      </c>
      <c r="G6" s="228"/>
      <c r="H6" s="1304"/>
      <c r="I6" s="1304"/>
      <c r="J6" s="1304"/>
      <c r="K6" s="1304"/>
      <c r="L6" s="1304"/>
      <c r="M6" s="1304"/>
      <c r="N6" s="1304"/>
      <c r="O6" s="1304"/>
      <c r="P6" s="1304"/>
      <c r="Q6" s="1304"/>
      <c r="R6" s="1304"/>
      <c r="S6" s="130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6" t="s">
        <v>279</v>
      </c>
      <c r="B8" s="1329" t="s">
        <v>2168</v>
      </c>
      <c r="C8" s="1332" t="s">
        <v>31</v>
      </c>
      <c r="D8" s="1315" t="s">
        <v>32</v>
      </c>
      <c r="E8" s="1316"/>
      <c r="F8" s="1335" t="s">
        <v>184</v>
      </c>
      <c r="G8" s="1312" t="s">
        <v>34</v>
      </c>
      <c r="H8" s="1309" t="s">
        <v>35</v>
      </c>
      <c r="I8" s="1332" t="s">
        <v>2211</v>
      </c>
      <c r="J8" s="1286" t="s">
        <v>2214</v>
      </c>
      <c r="K8" s="1289"/>
      <c r="L8" s="1292" t="s">
        <v>2212</v>
      </c>
      <c r="M8" s="1306" t="s">
        <v>2213</v>
      </c>
      <c r="N8" s="1298" t="s">
        <v>280</v>
      </c>
      <c r="O8" s="1299"/>
      <c r="P8" s="1299"/>
      <c r="Q8" s="1300"/>
      <c r="R8" s="1295" t="s">
        <v>281</v>
      </c>
      <c r="S8" s="1283" t="s">
        <v>282</v>
      </c>
      <c r="T8" s="305" t="str">
        <f>IF(C3="", "", IF(AND(COUNTA(基本情報入力シート!X39:X138)=COUNTA(基本情報入力シート!AD39:AD138), COUNTIF(I11:I110, "○")=COUNTIF(AH11:AH110, "○")), "○","×"))</f>
        <v/>
      </c>
      <c r="U8" s="739" t="s">
        <v>2162</v>
      </c>
      <c r="V8" s="740"/>
      <c r="W8" s="740"/>
      <c r="X8" s="740"/>
      <c r="Y8" s="740"/>
      <c r="Z8" s="740"/>
      <c r="AA8" s="740"/>
      <c r="AB8" s="740"/>
      <c r="AC8" s="740"/>
      <c r="AD8" s="740"/>
      <c r="AE8" s="741"/>
      <c r="AF8" s="109"/>
      <c r="AG8" s="109"/>
      <c r="AH8" s="232"/>
    </row>
    <row r="9" spans="1:38" ht="82.9" customHeight="1" thickBot="1">
      <c r="A9" s="1327"/>
      <c r="B9" s="1330"/>
      <c r="C9" s="1333"/>
      <c r="D9" s="1317"/>
      <c r="E9" s="1318"/>
      <c r="F9" s="1336"/>
      <c r="G9" s="1313"/>
      <c r="H9" s="1310"/>
      <c r="I9" s="1333"/>
      <c r="J9" s="1287"/>
      <c r="K9" s="1290"/>
      <c r="L9" s="1293"/>
      <c r="M9" s="1307"/>
      <c r="N9" s="1301"/>
      <c r="O9" s="1302"/>
      <c r="P9" s="1302"/>
      <c r="Q9" s="1303"/>
      <c r="R9" s="1296"/>
      <c r="S9" s="1284"/>
      <c r="T9" s="559" t="str">
        <f>IF(C3="", "", IF(P1="", "提出先未選択", IF(AND(COUNTIFS(D11:D110, P1, I11:I110, "○", R11:R110, "○")=1,COUNTA(N11:Q110)=COUNTA(R11:R110)),  "○","×")))</f>
        <v/>
      </c>
      <c r="U9" s="739" t="s">
        <v>2163</v>
      </c>
      <c r="V9" s="740"/>
      <c r="W9" s="740"/>
      <c r="X9" s="740"/>
      <c r="Y9" s="740"/>
      <c r="Z9" s="740"/>
      <c r="AA9" s="740"/>
      <c r="AB9" s="740"/>
      <c r="AC9" s="740"/>
      <c r="AD9" s="740"/>
      <c r="AE9" s="741"/>
      <c r="AF9" s="109"/>
      <c r="AG9" s="109"/>
      <c r="AH9" s="232"/>
    </row>
    <row r="10" spans="1:38" ht="47.25" customHeight="1" thickBot="1">
      <c r="A10" s="1328"/>
      <c r="B10" s="1331"/>
      <c r="C10" s="1334"/>
      <c r="D10" s="233" t="s">
        <v>36</v>
      </c>
      <c r="E10" s="233" t="s">
        <v>37</v>
      </c>
      <c r="F10" s="1337"/>
      <c r="G10" s="1314"/>
      <c r="H10" s="1311"/>
      <c r="I10" s="1334"/>
      <c r="J10" s="1288"/>
      <c r="K10" s="1291"/>
      <c r="L10" s="1294"/>
      <c r="M10" s="1308"/>
      <c r="N10" s="234" t="s">
        <v>283</v>
      </c>
      <c r="O10" s="234" t="s">
        <v>284</v>
      </c>
      <c r="P10" s="234" t="s">
        <v>285</v>
      </c>
      <c r="Q10" s="234" t="s">
        <v>286</v>
      </c>
      <c r="R10" s="1297"/>
      <c r="S10" s="1285"/>
      <c r="T10" s="305" t="str">
        <f>IF(C3="", "", IF(COUNTIFS(R11:R110, "○", S11:S110, "")=0, "○","×"))</f>
        <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65" t="s">
        <v>2141</v>
      </c>
      <c r="B2" s="1368" t="s">
        <v>361</v>
      </c>
      <c r="C2" s="1371" t="s">
        <v>2290</v>
      </c>
      <c r="D2" s="1372"/>
      <c r="E2" s="1372"/>
      <c r="F2" s="1343"/>
      <c r="G2" s="1353" t="s">
        <v>2291</v>
      </c>
      <c r="H2" s="1346"/>
      <c r="I2" s="1373"/>
      <c r="J2" s="1353" t="s">
        <v>2292</v>
      </c>
      <c r="K2" s="1373"/>
      <c r="L2" s="1375" t="s">
        <v>2293</v>
      </c>
      <c r="M2" s="1376"/>
      <c r="N2" s="1376"/>
      <c r="O2" s="1376"/>
      <c r="P2" s="1376"/>
      <c r="Q2" s="1376"/>
      <c r="R2" s="1376"/>
      <c r="S2" s="1376"/>
      <c r="T2" s="1376"/>
      <c r="U2" s="1376"/>
      <c r="V2" s="1376"/>
      <c r="W2" s="1376"/>
      <c r="X2" s="1376"/>
      <c r="Y2" s="1376"/>
      <c r="Z2" s="1376"/>
      <c r="AA2" s="1376"/>
      <c r="AB2" s="1376"/>
      <c r="AC2" s="1376"/>
      <c r="AD2" s="1377"/>
      <c r="AE2" s="1340" t="s">
        <v>2142</v>
      </c>
      <c r="AF2" s="130"/>
      <c r="AG2" s="1356" t="s">
        <v>2143</v>
      </c>
      <c r="AH2" s="1359" t="s">
        <v>35</v>
      </c>
      <c r="AI2" s="1362" t="s">
        <v>2289</v>
      </c>
      <c r="AJ2" s="631"/>
      <c r="AK2" s="624"/>
      <c r="AM2" s="133" t="s">
        <v>2144</v>
      </c>
      <c r="AO2" s="7" t="s">
        <v>216</v>
      </c>
      <c r="AQ2" s="1353" t="s">
        <v>2290</v>
      </c>
      <c r="AR2" s="1346" t="s">
        <v>2291</v>
      </c>
      <c r="AS2" s="1346" t="s">
        <v>2292</v>
      </c>
      <c r="AT2" s="1346" t="s">
        <v>2145</v>
      </c>
      <c r="AU2" s="1346" t="s">
        <v>2146</v>
      </c>
      <c r="AV2" s="1346"/>
      <c r="AW2" s="1346"/>
      <c r="AX2" s="1346"/>
      <c r="AY2" s="1346"/>
      <c r="AZ2" s="1343"/>
      <c r="BB2" s="1349" t="s">
        <v>2143</v>
      </c>
      <c r="BC2" s="1343" t="s">
        <v>2147</v>
      </c>
      <c r="BE2" s="1340" t="s">
        <v>2148</v>
      </c>
    </row>
    <row r="3" spans="1:57" ht="27.6" customHeight="1" thickBot="1">
      <c r="A3" s="1366"/>
      <c r="B3" s="1369"/>
      <c r="C3" s="1354" t="s">
        <v>2149</v>
      </c>
      <c r="D3" s="1347"/>
      <c r="E3" s="1347"/>
      <c r="F3" s="1374"/>
      <c r="G3" s="1354" t="s">
        <v>2295</v>
      </c>
      <c r="H3" s="1347"/>
      <c r="I3" s="1374"/>
      <c r="J3" s="1354"/>
      <c r="K3" s="1374"/>
      <c r="L3" s="1378" t="s">
        <v>2150</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222</v>
      </c>
      <c r="AQ3" s="1354"/>
      <c r="AR3" s="1347"/>
      <c r="AS3" s="1347"/>
      <c r="AT3" s="1347"/>
      <c r="AU3" s="1347"/>
      <c r="AV3" s="1347"/>
      <c r="AW3" s="1347"/>
      <c r="AX3" s="1347"/>
      <c r="AY3" s="1347"/>
      <c r="AZ3" s="1344"/>
      <c r="BB3" s="1350"/>
      <c r="BC3" s="1344"/>
      <c r="BE3" s="1341"/>
    </row>
    <row r="4" spans="1:57" ht="24.75" thickBot="1">
      <c r="A4" s="1367"/>
      <c r="B4" s="137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58"/>
      <c r="AH4" s="1361"/>
      <c r="AI4" s="1364"/>
      <c r="AJ4" s="631"/>
      <c r="AK4" s="624"/>
      <c r="AO4" s="5" t="s">
        <v>223</v>
      </c>
      <c r="AQ4" s="1355"/>
      <c r="AR4" s="1348"/>
      <c r="AS4" s="1348"/>
      <c r="AT4" s="1348"/>
      <c r="AU4" s="1348"/>
      <c r="AV4" s="1348"/>
      <c r="AW4" s="1348"/>
      <c r="AX4" s="1348"/>
      <c r="AY4" s="1348"/>
      <c r="AZ4" s="135" t="s">
        <v>2160</v>
      </c>
      <c r="BB4" s="1351"/>
      <c r="BC4" s="1345"/>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別紙様式2-3（補助金　総括表）※使用しない</vt:lpstr>
      <vt:lpstr>別紙様式2-4（補助金 個票）※使用しない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総括表）※使用しない'!Print_Area</vt:lpstr>
      <vt:lpstr>'別紙様式2-4（補助金 個票）※使用しない '!Print_Area</vt:lpstr>
      <vt:lpstr>'別紙様式2-2（処遇改善加算　個票）'!Print_Titles</vt:lpstr>
      <vt:lpstr>'別紙様式2-4（補助金 個票）※使用しない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2025-03-27T03:52:02Z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