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03 指導担当\駐車場附置\0.様式・計算ｼｰﾄ・ﾁｪｯｸ表\附置義務台数計算表（現行）\"/>
    </mc:Choice>
  </mc:AlternateContent>
  <bookViews>
    <workbookView xWindow="0" yWindow="0" windowWidth="28800" windowHeight="18000"/>
  </bookViews>
  <sheets>
    <sheet name="Sheet1" sheetId="1" r:id="rId1"/>
  </sheets>
  <definedNames>
    <definedName name="_xlnm.Print_Area" localSheetId="0">Sheet1!$A$1:$L$36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I77" i="1" l="1"/>
  <c r="D17" i="1" l="1"/>
  <c r="O25" i="1"/>
  <c r="J45" i="1" l="1"/>
  <c r="J44" i="1"/>
  <c r="J43" i="1"/>
  <c r="Q25" i="1"/>
  <c r="O15" i="1"/>
  <c r="H53" i="1" l="1"/>
  <c r="H54" i="1"/>
  <c r="J49" i="1"/>
  <c r="J42" i="1"/>
  <c r="J46" i="1" l="1"/>
  <c r="F56" i="1"/>
  <c r="J47" i="1" s="1"/>
  <c r="D56" i="1"/>
  <c r="H55" i="1"/>
  <c r="H56" i="1" l="1"/>
  <c r="F58" i="1" s="1"/>
  <c r="U32" i="1" l="1"/>
  <c r="U24" i="1"/>
  <c r="O14" i="1" l="1"/>
  <c r="O18" i="1"/>
  <c r="O13" i="1"/>
  <c r="O24" i="1" l="1"/>
  <c r="O26" i="1"/>
  <c r="O34" i="1" s="1"/>
  <c r="P34" i="1" s="1"/>
  <c r="O21" i="1"/>
  <c r="O30" i="1"/>
  <c r="P26" i="1" l="1"/>
  <c r="Q24" i="1"/>
  <c r="Q26" i="1" s="1"/>
  <c r="O32" i="1"/>
  <c r="Q32" i="1" s="1"/>
  <c r="Q21" i="1"/>
  <c r="Q30" i="1"/>
  <c r="B22" i="1" l="1"/>
  <c r="D22" i="1" s="1"/>
  <c r="Q34" i="1"/>
  <c r="R34" i="1" s="1"/>
  <c r="S34" i="1" s="1"/>
  <c r="T33" i="1" s="1"/>
  <c r="U33" i="1" s="1"/>
  <c r="U34" i="1" s="1"/>
  <c r="R26" i="1"/>
  <c r="J53" i="1" l="1"/>
  <c r="C53" i="1" s="1"/>
  <c r="S26" i="1"/>
  <c r="T34" i="1"/>
  <c r="T25" i="1" l="1"/>
  <c r="U25" i="1" s="1"/>
  <c r="F22" i="1" s="1"/>
  <c r="J54" i="1" l="1"/>
  <c r="C54" i="1" s="1"/>
  <c r="U26" i="1"/>
  <c r="T26" i="1"/>
  <c r="H22" i="1" l="1"/>
  <c r="J58" i="1" s="1"/>
  <c r="C58" i="1" l="1"/>
  <c r="J55" i="1"/>
  <c r="C55" i="1" s="1"/>
  <c r="J22" i="1"/>
  <c r="J56" i="1" s="1"/>
  <c r="C56" i="1" s="1"/>
</calcChain>
</file>

<file path=xl/sharedStrings.xml><?xml version="1.0" encoding="utf-8"?>
<sst xmlns="http://schemas.openxmlformats.org/spreadsheetml/2006/main" count="206" uniqueCount="157">
  <si>
    <t>計算シート</t>
    <rPh sb="0" eb="2">
      <t xml:space="preserve">ケイサン </t>
    </rPh>
    <phoneticPr fontId="1"/>
  </si>
  <si>
    <t>事務所面積低減後面積</t>
    <rPh sb="0" eb="3">
      <t xml:space="preserve">ジムショ </t>
    </rPh>
    <rPh sb="3" eb="5">
      <t xml:space="preserve">メンセキ </t>
    </rPh>
    <rPh sb="5" eb="8">
      <t xml:space="preserve">テイゲンゴ </t>
    </rPh>
    <rPh sb="8" eb="10">
      <t xml:space="preserve">メンセキ </t>
    </rPh>
    <phoneticPr fontId="1"/>
  </si>
  <si>
    <t>特定用途面積(事務所除く)</t>
    <rPh sb="0" eb="2">
      <t xml:space="preserve">トクテイ </t>
    </rPh>
    <rPh sb="2" eb="4">
      <t xml:space="preserve">ヨウト </t>
    </rPh>
    <rPh sb="4" eb="6">
      <t xml:space="preserve">メンセキ </t>
    </rPh>
    <rPh sb="7" eb="10">
      <t xml:space="preserve">ジムショ </t>
    </rPh>
    <rPh sb="10" eb="11">
      <t xml:space="preserve">ノゾク </t>
    </rPh>
    <phoneticPr fontId="1"/>
  </si>
  <si>
    <t>屋外観覧席面積(加算)</t>
    <rPh sb="0" eb="2">
      <t xml:space="preserve">オクガイ </t>
    </rPh>
    <rPh sb="2" eb="5">
      <t xml:space="preserve">カンランセキ </t>
    </rPh>
    <rPh sb="5" eb="7">
      <t xml:space="preserve">メンセキ </t>
    </rPh>
    <rPh sb="8" eb="10">
      <t xml:space="preserve">カサン </t>
    </rPh>
    <phoneticPr fontId="1"/>
  </si>
  <si>
    <t>ｲ項規定の面積(駐商地域用)</t>
    <rPh sb="1" eb="2">
      <t xml:space="preserve">コウ </t>
    </rPh>
    <rPh sb="2" eb="4">
      <t xml:space="preserve">キテイ </t>
    </rPh>
    <rPh sb="5" eb="7">
      <t xml:space="preserve">メンセキ </t>
    </rPh>
    <rPh sb="8" eb="9">
      <t xml:space="preserve">チュウシャ </t>
    </rPh>
    <rPh sb="9" eb="10">
      <t xml:space="preserve">ショウギョウ </t>
    </rPh>
    <rPh sb="10" eb="12">
      <t xml:space="preserve">チイキ </t>
    </rPh>
    <rPh sb="12" eb="13">
      <t xml:space="preserve">ヨウ </t>
    </rPh>
    <phoneticPr fontId="1"/>
  </si>
  <si>
    <t>ｲ項規定の面積(周辺地区用)</t>
    <rPh sb="1" eb="2">
      <t xml:space="preserve">コウ </t>
    </rPh>
    <rPh sb="2" eb="4">
      <t xml:space="preserve">キテイ </t>
    </rPh>
    <rPh sb="5" eb="7">
      <t xml:space="preserve">メンセキ </t>
    </rPh>
    <rPh sb="8" eb="10">
      <t xml:space="preserve">シュウヘン </t>
    </rPh>
    <rPh sb="10" eb="12">
      <t xml:space="preserve">チク </t>
    </rPh>
    <rPh sb="12" eb="13">
      <t xml:space="preserve">ヨウ </t>
    </rPh>
    <phoneticPr fontId="1"/>
  </si>
  <si>
    <t>ｴ項規定の特定用途合計面積</t>
    <rPh sb="1" eb="7">
      <t xml:space="preserve">トクテイヨウト </t>
    </rPh>
    <rPh sb="7" eb="9">
      <t xml:space="preserve">ゴウケイ </t>
    </rPh>
    <rPh sb="9" eb="11">
      <t xml:space="preserve">メンセキ </t>
    </rPh>
    <phoneticPr fontId="1"/>
  </si>
  <si>
    <t>ｴ項規定の非特定用途合計面積</t>
    <rPh sb="1" eb="8">
      <t xml:space="preserve">トクテイヨウト </t>
    </rPh>
    <rPh sb="8" eb="10">
      <t xml:space="preserve">ゴウケイ </t>
    </rPh>
    <rPh sb="10" eb="12">
      <t xml:space="preserve">メンセキ </t>
    </rPh>
    <phoneticPr fontId="1"/>
  </si>
  <si>
    <t>ｵ項規定の数値↓</t>
    <rPh sb="1" eb="2">
      <t xml:space="preserve">コウ </t>
    </rPh>
    <rPh sb="2" eb="4">
      <t xml:space="preserve">キテイノ </t>
    </rPh>
    <rPh sb="5" eb="7">
      <t xml:space="preserve">スウチ </t>
    </rPh>
    <phoneticPr fontId="1"/>
  </si>
  <si>
    <t>ｳ項規定の数値↓</t>
    <rPh sb="1" eb="2">
      <t xml:space="preserve">コウ </t>
    </rPh>
    <rPh sb="2" eb="4">
      <t xml:space="preserve">キテイノ </t>
    </rPh>
    <rPh sb="5" eb="7">
      <t xml:space="preserve">スウチ </t>
    </rPh>
    <phoneticPr fontId="1"/>
  </si>
  <si>
    <t>台数算定↓</t>
    <rPh sb="0" eb="2">
      <t xml:space="preserve">ダイスウ </t>
    </rPh>
    <rPh sb="2" eb="4">
      <t xml:space="preserve">サンテイ </t>
    </rPh>
    <phoneticPr fontId="1"/>
  </si>
  <si>
    <t>台数総計↓</t>
    <rPh sb="0" eb="2">
      <t xml:space="preserve">ダイスウ </t>
    </rPh>
    <rPh sb="2" eb="4">
      <t xml:space="preserve">ソウケイ </t>
    </rPh>
    <phoneticPr fontId="1"/>
  </si>
  <si>
    <t>台数割振↓</t>
    <rPh sb="0" eb="2">
      <t xml:space="preserve">ダイスウ </t>
    </rPh>
    <rPh sb="2" eb="4">
      <t xml:space="preserve">ワリフリ </t>
    </rPh>
    <phoneticPr fontId="1"/>
  </si>
  <si>
    <t>台数調整↓</t>
    <rPh sb="0" eb="2">
      <t xml:space="preserve">ダイスウ </t>
    </rPh>
    <rPh sb="2" eb="4">
      <t xml:space="preserve">チョウセイ </t>
    </rPh>
    <phoneticPr fontId="1"/>
  </si>
  <si>
    <t>ｶ項規定の延べ面積</t>
    <rPh sb="1" eb="5">
      <t xml:space="preserve">トクテイヨウト </t>
    </rPh>
    <rPh sb="5" eb="6">
      <t xml:space="preserve">ノベ </t>
    </rPh>
    <phoneticPr fontId="1"/>
  </si>
  <si>
    <t>m2</t>
    <phoneticPr fontId="1"/>
  </si>
  <si>
    <t>台</t>
    <rPh sb="0" eb="1">
      <t xml:space="preserve">ダイ </t>
    </rPh>
    <phoneticPr fontId="1"/>
  </si>
  <si>
    <t>合計台数</t>
    <rPh sb="0" eb="2">
      <t>ゴウケイ</t>
    </rPh>
    <rPh sb="2" eb="4">
      <t>ダイスウ</t>
    </rPh>
    <phoneticPr fontId="1"/>
  </si>
  <si>
    <t>計画建築物の用途</t>
    <rPh sb="0" eb="2">
      <t>ケイカク</t>
    </rPh>
    <rPh sb="2" eb="5">
      <t>ケンチクブツ</t>
    </rPh>
    <rPh sb="6" eb="8">
      <t>ヨウト</t>
    </rPh>
    <phoneticPr fontId="1"/>
  </si>
  <si>
    <t>　</t>
    <phoneticPr fontId="1"/>
  </si>
  <si>
    <t>駐車場整備地区</t>
    <rPh sb="0" eb="3">
      <t>チュウシャバ</t>
    </rPh>
    <rPh sb="3" eb="7">
      <t>セイビチク</t>
    </rPh>
    <phoneticPr fontId="1"/>
  </si>
  <si>
    <t>商業地域</t>
    <rPh sb="0" eb="2">
      <t>ショウギョウ</t>
    </rPh>
    <rPh sb="2" eb="4">
      <t>チイキ</t>
    </rPh>
    <phoneticPr fontId="1"/>
  </si>
  <si>
    <t>周辺地区</t>
    <rPh sb="0" eb="4">
      <t>シュウヘンチク</t>
    </rPh>
    <phoneticPr fontId="1"/>
  </si>
  <si>
    <t>車いす駐車場</t>
    <rPh sb="0" eb="1">
      <t xml:space="preserve">クルマイス </t>
    </rPh>
    <rPh sb="3" eb="6">
      <t xml:space="preserve">チュウシャバ </t>
    </rPh>
    <phoneticPr fontId="1"/>
  </si>
  <si>
    <t>中型駐車場</t>
    <rPh sb="0" eb="2">
      <t xml:space="preserve">チュウカタ </t>
    </rPh>
    <rPh sb="2" eb="5">
      <t xml:space="preserve">チュウシャバ </t>
    </rPh>
    <phoneticPr fontId="1"/>
  </si>
  <si>
    <t>小型駐車場</t>
    <rPh sb="0" eb="2">
      <t xml:space="preserve">コガタ </t>
    </rPh>
    <rPh sb="2" eb="5">
      <t xml:space="preserve">チュウシャバ </t>
    </rPh>
    <phoneticPr fontId="1"/>
  </si>
  <si>
    <t>駐車施設の附置基準</t>
    <rPh sb="0" eb="4">
      <t xml:space="preserve">チュウシャシセツ </t>
    </rPh>
    <rPh sb="5" eb="7">
      <t xml:space="preserve">フチダイスウ </t>
    </rPh>
    <rPh sb="7" eb="9">
      <t xml:space="preserve">キジュン </t>
    </rPh>
    <phoneticPr fontId="1"/>
  </si>
  <si>
    <t>映画館</t>
    <rPh sb="0" eb="3">
      <t>エイガカン</t>
    </rPh>
    <phoneticPr fontId="1"/>
  </si>
  <si>
    <t>演芸場</t>
    <rPh sb="0" eb="2">
      <t>エンゲイ</t>
    </rPh>
    <rPh sb="2" eb="3">
      <t>バ</t>
    </rPh>
    <phoneticPr fontId="1"/>
  </si>
  <si>
    <t>観覧場</t>
    <rPh sb="0" eb="3">
      <t>カンランバ</t>
    </rPh>
    <phoneticPr fontId="1"/>
  </si>
  <si>
    <t>放送用スタジオ</t>
    <rPh sb="0" eb="3">
      <t>ホウソウヨウ</t>
    </rPh>
    <phoneticPr fontId="1"/>
  </si>
  <si>
    <t>公会堂</t>
    <rPh sb="0" eb="3">
      <t>コウカイドウ</t>
    </rPh>
    <phoneticPr fontId="1"/>
  </si>
  <si>
    <t>集会場</t>
    <rPh sb="0" eb="3">
      <t>シュウカイジョウ</t>
    </rPh>
    <phoneticPr fontId="1"/>
  </si>
  <si>
    <t>展示場</t>
    <rPh sb="0" eb="3">
      <t>テンジジョウ</t>
    </rPh>
    <phoneticPr fontId="1"/>
  </si>
  <si>
    <t>結婚式場</t>
    <rPh sb="0" eb="4">
      <t>ケッコンシキバ</t>
    </rPh>
    <phoneticPr fontId="1"/>
  </si>
  <si>
    <t>ホテル</t>
    <phoneticPr fontId="1"/>
  </si>
  <si>
    <t>料理店</t>
    <rPh sb="0" eb="3">
      <t>リョウリテン</t>
    </rPh>
    <phoneticPr fontId="1"/>
  </si>
  <si>
    <t>飲食店</t>
    <rPh sb="0" eb="3">
      <t>インショクテン</t>
    </rPh>
    <phoneticPr fontId="1"/>
  </si>
  <si>
    <t>キャバレー</t>
    <phoneticPr fontId="1"/>
  </si>
  <si>
    <t>カフェー</t>
    <phoneticPr fontId="1"/>
  </si>
  <si>
    <t>ナイトクラブ</t>
    <phoneticPr fontId="1"/>
  </si>
  <si>
    <t>バー</t>
    <phoneticPr fontId="1"/>
  </si>
  <si>
    <t>舞踏場</t>
    <rPh sb="0" eb="1">
      <t>マイ</t>
    </rPh>
    <rPh sb="1" eb="2">
      <t>フ</t>
    </rPh>
    <rPh sb="2" eb="3">
      <t>バ</t>
    </rPh>
    <phoneticPr fontId="1"/>
  </si>
  <si>
    <t>遊技場</t>
    <rPh sb="0" eb="3">
      <t>ユウギジョウ</t>
    </rPh>
    <phoneticPr fontId="1"/>
  </si>
  <si>
    <t>ボーリング場</t>
    <rPh sb="5" eb="6">
      <t>バ</t>
    </rPh>
    <phoneticPr fontId="1"/>
  </si>
  <si>
    <t>体育館</t>
    <rPh sb="0" eb="3">
      <t>タイイクカン</t>
    </rPh>
    <phoneticPr fontId="1"/>
  </si>
  <si>
    <t>百貨店その他の店舗</t>
    <rPh sb="0" eb="3">
      <t>ヒャッカテン</t>
    </rPh>
    <rPh sb="5" eb="6">
      <t>タ</t>
    </rPh>
    <rPh sb="7" eb="9">
      <t>テンポ</t>
    </rPh>
    <phoneticPr fontId="1"/>
  </si>
  <si>
    <t>事務所</t>
    <rPh sb="0" eb="3">
      <t>ジムショ</t>
    </rPh>
    <phoneticPr fontId="1"/>
  </si>
  <si>
    <t>卸売市場</t>
    <rPh sb="0" eb="2">
      <t>オロシウ</t>
    </rPh>
    <rPh sb="2" eb="4">
      <t>イチバ</t>
    </rPh>
    <phoneticPr fontId="1"/>
  </si>
  <si>
    <t>劇　場</t>
    <rPh sb="0" eb="1">
      <t>ゲキ</t>
    </rPh>
    <rPh sb="2" eb="3">
      <t>バ</t>
    </rPh>
    <phoneticPr fontId="1"/>
  </si>
  <si>
    <t>斎　場</t>
    <rPh sb="0" eb="1">
      <t>サイ</t>
    </rPh>
    <rPh sb="2" eb="3">
      <t>バ</t>
    </rPh>
    <phoneticPr fontId="1"/>
  </si>
  <si>
    <t>旅　館</t>
    <rPh sb="0" eb="1">
      <t>タビ</t>
    </rPh>
    <rPh sb="2" eb="3">
      <t>カン</t>
    </rPh>
    <phoneticPr fontId="1"/>
  </si>
  <si>
    <t>工　場</t>
    <rPh sb="0" eb="1">
      <t>コウ</t>
    </rPh>
    <rPh sb="2" eb="3">
      <t>バ</t>
    </rPh>
    <phoneticPr fontId="1"/>
  </si>
  <si>
    <t>倉　庫</t>
    <rPh sb="0" eb="1">
      <t>クラ</t>
    </rPh>
    <rPh sb="2" eb="3">
      <t>コ</t>
    </rPh>
    <phoneticPr fontId="1"/>
  </si>
  <si>
    <t>待　合</t>
    <rPh sb="0" eb="1">
      <t>タイ</t>
    </rPh>
    <rPh sb="2" eb="3">
      <t>ゴウ</t>
    </rPh>
    <phoneticPr fontId="1"/>
  </si>
  <si>
    <t>病　院</t>
    <rPh sb="0" eb="1">
      <t>ヤマイ</t>
    </rPh>
    <rPh sb="2" eb="3">
      <t>イン</t>
    </rPh>
    <phoneticPr fontId="1"/>
  </si>
  <si>
    <t>リスト</t>
    <phoneticPr fontId="1"/>
  </si>
  <si>
    <t>駐車場整備地区・商業地域の算定</t>
    <rPh sb="13" eb="15">
      <t>サンテイ</t>
    </rPh>
    <phoneticPr fontId="1"/>
  </si>
  <si>
    <t>周辺地区の算定</t>
    <rPh sb="0" eb="4">
      <t>シュウヘンチク</t>
    </rPh>
    <rPh sb="5" eb="7">
      <t>サンテイ</t>
    </rPh>
    <phoneticPr fontId="1"/>
  </si>
  <si>
    <t>小数点切上げ↓</t>
    <rPh sb="0" eb="3">
      <t>ショウスウテン</t>
    </rPh>
    <rPh sb="3" eb="5">
      <t>キリア</t>
    </rPh>
    <phoneticPr fontId="1"/>
  </si>
  <si>
    <t>特 定 用 途</t>
    <rPh sb="0" eb="1">
      <t>トク</t>
    </rPh>
    <rPh sb="2" eb="3">
      <t>サダム</t>
    </rPh>
    <rPh sb="4" eb="5">
      <t>ヨウ</t>
    </rPh>
    <rPh sb="6" eb="7">
      <t>ト</t>
    </rPh>
    <phoneticPr fontId="1"/>
  </si>
  <si>
    <t>附置義務台数</t>
    <rPh sb="0" eb="2">
      <t>フチ</t>
    </rPh>
    <rPh sb="2" eb="4">
      <t>ギム</t>
    </rPh>
    <rPh sb="4" eb="6">
      <t xml:space="preserve">ダイスウ </t>
    </rPh>
    <phoneticPr fontId="1"/>
  </si>
  <si>
    <t>附 置 義 務 台 数 計 算 表</t>
    <rPh sb="0" eb="1">
      <t>フ</t>
    </rPh>
    <rPh sb="2" eb="3">
      <t>チ</t>
    </rPh>
    <rPh sb="4" eb="5">
      <t>ヨシ</t>
    </rPh>
    <rPh sb="6" eb="7">
      <t>ツトム</t>
    </rPh>
    <rPh sb="8" eb="9">
      <t>ダイ</t>
    </rPh>
    <rPh sb="10" eb="11">
      <t>カズ</t>
    </rPh>
    <rPh sb="12" eb="13">
      <t>ケイ</t>
    </rPh>
    <rPh sb="14" eb="15">
      <t>サン</t>
    </rPh>
    <rPh sb="16" eb="17">
      <t>ヒョウ</t>
    </rPh>
    <phoneticPr fontId="1"/>
  </si>
  <si>
    <t>計算表の使い方について</t>
    <rPh sb="0" eb="3">
      <t>ケイサンヒョウ</t>
    </rPh>
    <rPh sb="4" eb="5">
      <t>ツカ</t>
    </rPh>
    <rPh sb="6" eb="7">
      <t>カタ</t>
    </rPh>
    <phoneticPr fontId="1"/>
  </si>
  <si>
    <t>届出(申請)者　氏　名</t>
    <rPh sb="0" eb="2">
      <t>トドケデ</t>
    </rPh>
    <rPh sb="3" eb="5">
      <t>シンセイ</t>
    </rPh>
    <rPh sb="6" eb="7">
      <t>シャ</t>
    </rPh>
    <rPh sb="8" eb="9">
      <t>シ</t>
    </rPh>
    <rPh sb="10" eb="11">
      <t>ナ</t>
    </rPh>
    <phoneticPr fontId="1"/>
  </si>
  <si>
    <t>届出(申請)者　住　所</t>
    <rPh sb="0" eb="2">
      <t>トドケデ</t>
    </rPh>
    <rPh sb="3" eb="5">
      <t>シンセイ</t>
    </rPh>
    <rPh sb="6" eb="7">
      <t>シャ</t>
    </rPh>
    <rPh sb="8" eb="9">
      <t>ジュウ</t>
    </rPh>
    <rPh sb="10" eb="11">
      <t>ショ</t>
    </rPh>
    <phoneticPr fontId="1"/>
  </si>
  <si>
    <t>届出(申請)地名地番</t>
    <rPh sb="0" eb="2">
      <t xml:space="preserve">トドケデ </t>
    </rPh>
    <rPh sb="3" eb="5">
      <t xml:space="preserve">シンセイ </t>
    </rPh>
    <rPh sb="6" eb="8">
      <t xml:space="preserve">チメイ </t>
    </rPh>
    <rPh sb="8" eb="10">
      <t xml:space="preserve">チバン </t>
    </rPh>
    <phoneticPr fontId="1"/>
  </si>
  <si>
    <t>届出(申請)者　連絡先</t>
    <rPh sb="0" eb="2">
      <t>トドケデ</t>
    </rPh>
    <rPh sb="3" eb="5">
      <t>シンセイ</t>
    </rPh>
    <rPh sb="6" eb="7">
      <t>シャ</t>
    </rPh>
    <rPh sb="8" eb="10">
      <t xml:space="preserve">レンラク </t>
    </rPh>
    <rPh sb="10" eb="11">
      <t xml:space="preserve">サキ </t>
    </rPh>
    <phoneticPr fontId="1"/>
  </si>
  <si>
    <t>特定用途の面積</t>
    <rPh sb="0" eb="2">
      <t xml:space="preserve">トクテイ </t>
    </rPh>
    <rPh sb="2" eb="4">
      <t xml:space="preserve">ヨウト </t>
    </rPh>
    <rPh sb="5" eb="7">
      <t xml:space="preserve">メンセキ </t>
    </rPh>
    <phoneticPr fontId="1"/>
  </si>
  <si>
    <t>非特定用途の面積</t>
    <rPh sb="0" eb="1">
      <t xml:space="preserve">ヒ </t>
    </rPh>
    <rPh sb="1" eb="3">
      <t xml:space="preserve">トクテイ </t>
    </rPh>
    <rPh sb="3" eb="5">
      <t xml:space="preserve">ヨウト </t>
    </rPh>
    <rPh sb="6" eb="8">
      <t xml:space="preserve">メンセキ </t>
    </rPh>
    <phoneticPr fontId="1"/>
  </si>
  <si>
    <t>駐車施設の面積</t>
    <rPh sb="0" eb="2">
      <t xml:space="preserve">チュウシャ </t>
    </rPh>
    <rPh sb="2" eb="4">
      <t xml:space="preserve">シセツ </t>
    </rPh>
    <rPh sb="5" eb="7">
      <t xml:space="preserve">メンセキ </t>
    </rPh>
    <phoneticPr fontId="1"/>
  </si>
  <si>
    <t>代理者　住　所</t>
    <rPh sb="0" eb="2">
      <t xml:space="preserve">ダイリ </t>
    </rPh>
    <rPh sb="2" eb="3">
      <t>シャ</t>
    </rPh>
    <rPh sb="4" eb="5">
      <t>ジュウ</t>
    </rPh>
    <rPh sb="6" eb="7">
      <t>ショ</t>
    </rPh>
    <phoneticPr fontId="1"/>
  </si>
  <si>
    <t>代理者　氏　名</t>
    <rPh sb="0" eb="2">
      <t xml:space="preserve">ダイリ </t>
    </rPh>
    <rPh sb="2" eb="3">
      <t>シャ</t>
    </rPh>
    <rPh sb="4" eb="5">
      <t>シ</t>
    </rPh>
    <rPh sb="6" eb="7">
      <t>ナ</t>
    </rPh>
    <phoneticPr fontId="1"/>
  </si>
  <si>
    <t>代理者　連絡先</t>
    <rPh sb="0" eb="2">
      <t xml:space="preserve">ダイリ </t>
    </rPh>
    <rPh sb="2" eb="3">
      <t>シャ</t>
    </rPh>
    <rPh sb="4" eb="6">
      <t xml:space="preserve">レンラク </t>
    </rPh>
    <rPh sb="6" eb="7">
      <t xml:space="preserve">サキ </t>
    </rPh>
    <phoneticPr fontId="1"/>
  </si>
  <si>
    <t>合計面積</t>
    <rPh sb="0" eb="2">
      <t xml:space="preserve">ゴウケイ </t>
    </rPh>
    <rPh sb="2" eb="4">
      <t xml:space="preserve">メンセキ </t>
    </rPh>
    <phoneticPr fontId="1"/>
  </si>
  <si>
    <t>計画建築物の地区</t>
    <rPh sb="0" eb="2">
      <t>ケイカク</t>
    </rPh>
    <rPh sb="2" eb="5">
      <t>ケンチクブツ</t>
    </rPh>
    <rPh sb="6" eb="8">
      <t xml:space="preserve">チク </t>
    </rPh>
    <phoneticPr fontId="1"/>
  </si>
  <si>
    <t>・計画建築物の規模が届出（承認申請）の対象規模に満たない場合は「届出対象外」と表示されます。</t>
    <rPh sb="1" eb="6">
      <t>ケイカクケンチクブツ</t>
    </rPh>
    <rPh sb="7" eb="9">
      <t>キボ</t>
    </rPh>
    <rPh sb="10" eb="12">
      <t xml:space="preserve">トドケデ </t>
    </rPh>
    <rPh sb="13" eb="15">
      <t xml:space="preserve">ショウニン </t>
    </rPh>
    <rPh sb="15" eb="17">
      <t xml:space="preserve">シンセイ </t>
    </rPh>
    <rPh sb="19" eb="23">
      <t>タイショウキボ</t>
    </rPh>
    <rPh sb="24" eb="25">
      <t>ミ</t>
    </rPh>
    <rPh sb="28" eb="30">
      <t>バアイ</t>
    </rPh>
    <rPh sb="32" eb="34">
      <t>トドケデ</t>
    </rPh>
    <rPh sb="34" eb="37">
      <t>タイショウガイ</t>
    </rPh>
    <rPh sb="39" eb="41">
      <t>ヒョウジ</t>
    </rPh>
    <phoneticPr fontId="1"/>
  </si>
  <si>
    <t>届出の判断</t>
    <rPh sb="0" eb="2">
      <t>トドケデ</t>
    </rPh>
    <rPh sb="3" eb="5">
      <t>ハンダン</t>
    </rPh>
    <phoneticPr fontId="1"/>
  </si>
  <si>
    <t>附置義務台数</t>
    <rPh sb="0" eb="4">
      <t xml:space="preserve">フチギム </t>
    </rPh>
    <rPh sb="4" eb="6">
      <t xml:space="preserve">ダイスウ </t>
    </rPh>
    <phoneticPr fontId="1"/>
  </si>
  <si>
    <t>合　計</t>
    <rPh sb="0" eb="3">
      <t xml:space="preserve">ゴウケイ </t>
    </rPh>
    <phoneticPr fontId="1"/>
  </si>
  <si>
    <t>計画台数(敷地内)</t>
    <rPh sb="0" eb="2">
      <t xml:space="preserve">ケイカク </t>
    </rPh>
    <rPh sb="2" eb="4">
      <t>ダイスウ</t>
    </rPh>
    <rPh sb="5" eb="8">
      <t>シキチナイ</t>
    </rPh>
    <phoneticPr fontId="1"/>
  </si>
  <si>
    <t>計画台数(敷地外)</t>
    <rPh sb="0" eb="2">
      <t xml:space="preserve">ケイカク </t>
    </rPh>
    <rPh sb="2" eb="4">
      <t>ダイスウ</t>
    </rPh>
    <rPh sb="5" eb="7">
      <t>シキチ</t>
    </rPh>
    <rPh sb="7" eb="8">
      <t>ガイ</t>
    </rPh>
    <phoneticPr fontId="1"/>
  </si>
  <si>
    <t>計画台数(合計)</t>
    <rPh sb="0" eb="2">
      <t xml:space="preserve">ケイカク </t>
    </rPh>
    <rPh sb="2" eb="4">
      <t>ダイスウ</t>
    </rPh>
    <rPh sb="5" eb="7">
      <t>ゴウケイ</t>
    </rPh>
    <phoneticPr fontId="1"/>
  </si>
  <si>
    <t xml:space="preserve"> ←リストから該当する地区を選択</t>
    <rPh sb="7" eb="9">
      <t xml:space="preserve">ガイトウ </t>
    </rPh>
    <rPh sb="11" eb="13">
      <t xml:space="preserve">チク </t>
    </rPh>
    <rPh sb="14" eb="16">
      <t xml:space="preserve">センタク </t>
    </rPh>
    <phoneticPr fontId="1"/>
  </si>
  <si>
    <t>届出・承認申請　審査表</t>
    <rPh sb="0" eb="2">
      <t xml:space="preserve">トドケデ </t>
    </rPh>
    <rPh sb="3" eb="5">
      <t xml:space="preserve">ショウニン </t>
    </rPh>
    <rPh sb="5" eb="7">
      <t xml:space="preserve">シンセイ </t>
    </rPh>
    <rPh sb="8" eb="11">
      <t>シンサヒョウ</t>
    </rPh>
    <phoneticPr fontId="1"/>
  </si>
  <si>
    <t>審査表について</t>
    <rPh sb="0" eb="2">
      <t>シンサ</t>
    </rPh>
    <rPh sb="2" eb="3">
      <t>ヒョウ</t>
    </rPh>
    <phoneticPr fontId="1"/>
  </si>
  <si>
    <t>駐車施設の面積</t>
    <rPh sb="0" eb="2">
      <t>チュウシャ</t>
    </rPh>
    <rPh sb="2" eb="4">
      <t>シセツ</t>
    </rPh>
    <rPh sb="5" eb="7">
      <t>メンセキ</t>
    </rPh>
    <phoneticPr fontId="1"/>
  </si>
  <si>
    <t>判　定</t>
    <rPh sb="0" eb="1">
      <t>ハン</t>
    </rPh>
    <rPh sb="2" eb="3">
      <t>サダム</t>
    </rPh>
    <phoneticPr fontId="1"/>
  </si>
  <si>
    <t>条例の最小面積 ➡</t>
    <rPh sb="0" eb="2">
      <t>ジョウレイ</t>
    </rPh>
    <rPh sb="3" eb="5">
      <t>サイショウ</t>
    </rPh>
    <rPh sb="5" eb="7">
      <t>メンセキ</t>
    </rPh>
    <phoneticPr fontId="1"/>
  </si>
  <si>
    <t>建築物の用途</t>
    <rPh sb="0" eb="3">
      <t>ケンチクブツ</t>
    </rPh>
    <rPh sb="4" eb="6">
      <t>ヨウト</t>
    </rPh>
    <phoneticPr fontId="1"/>
  </si>
  <si>
    <t>建築物の地域</t>
    <rPh sb="0" eb="3">
      <t>ケンチクブツ</t>
    </rPh>
    <rPh sb="4" eb="6">
      <t>チイキ</t>
    </rPh>
    <phoneticPr fontId="1"/>
  </si>
  <si>
    <t>敷地外駐車場の有無</t>
    <rPh sb="0" eb="2">
      <t>シキチ</t>
    </rPh>
    <rPh sb="2" eb="3">
      <t>ガイ</t>
    </rPh>
    <rPh sb="3" eb="5">
      <t>チュウシャ</t>
    </rPh>
    <rPh sb="5" eb="6">
      <t>バ</t>
    </rPh>
    <rPh sb="7" eb="9">
      <t>ウム</t>
    </rPh>
    <phoneticPr fontId="1"/>
  </si>
  <si>
    <t>敷地外駐車場の距離</t>
    <rPh sb="0" eb="2">
      <t>シキチ</t>
    </rPh>
    <rPh sb="2" eb="3">
      <t>ガイ</t>
    </rPh>
    <rPh sb="3" eb="5">
      <t>チュウシャ</t>
    </rPh>
    <rPh sb="5" eb="6">
      <t>バ</t>
    </rPh>
    <rPh sb="7" eb="9">
      <t>キョリ</t>
    </rPh>
    <phoneticPr fontId="1"/>
  </si>
  <si>
    <t>敷地外駐車場の判定</t>
    <rPh sb="0" eb="2">
      <t>シキチ</t>
    </rPh>
    <rPh sb="2" eb="3">
      <t>ガイ</t>
    </rPh>
    <rPh sb="3" eb="5">
      <t>チュウシャ</t>
    </rPh>
    <rPh sb="5" eb="6">
      <t>バ</t>
    </rPh>
    <rPh sb="7" eb="9">
      <t>ハンテイ</t>
    </rPh>
    <phoneticPr fontId="1"/>
  </si>
  <si>
    <t>m</t>
    <phoneticPr fontId="1"/>
  </si>
  <si>
    <t>料金徴収の有無</t>
    <rPh sb="0" eb="4">
      <t>リョウキンチョウシュウ</t>
    </rPh>
    <rPh sb="5" eb="7">
      <t>ウム</t>
    </rPh>
    <phoneticPr fontId="1"/>
  </si>
  <si>
    <t>時間貸し</t>
    <rPh sb="0" eb="2">
      <t>ジカン</t>
    </rPh>
    <rPh sb="2" eb="3">
      <t>カ</t>
    </rPh>
    <phoneticPr fontId="1"/>
  </si>
  <si>
    <t>月　極</t>
    <rPh sb="0" eb="1">
      <t>ツキ</t>
    </rPh>
    <rPh sb="2" eb="3">
      <t>キ</t>
    </rPh>
    <phoneticPr fontId="1"/>
  </si>
  <si>
    <t>有り</t>
    <rPh sb="0" eb="1">
      <t>ア</t>
    </rPh>
    <phoneticPr fontId="1"/>
  </si>
  <si>
    <t>無し</t>
    <rPh sb="0" eb="1">
      <t>ナ</t>
    </rPh>
    <phoneticPr fontId="1"/>
  </si>
  <si>
    <t>駐車施設を設置すべき建築物</t>
    <rPh sb="0" eb="2">
      <t xml:space="preserve">チュウシャ </t>
    </rPh>
    <rPh sb="2" eb="4">
      <t xml:space="preserve">シセツ </t>
    </rPh>
    <rPh sb="5" eb="7">
      <t xml:space="preserve">セッチ </t>
    </rPh>
    <rPh sb="10" eb="13">
      <t xml:space="preserve">ケンチクブツ </t>
    </rPh>
    <phoneticPr fontId="1"/>
  </si>
  <si>
    <t>駐車施設</t>
    <rPh sb="0" eb="2">
      <t xml:space="preserve">チュウシャ </t>
    </rPh>
    <rPh sb="2" eb="4">
      <t xml:space="preserve">シセツ </t>
    </rPh>
    <phoneticPr fontId="1"/>
  </si>
  <si>
    <t>　□ 配置図</t>
    <rPh sb="3" eb="6">
      <t>ハイチズ</t>
    </rPh>
    <phoneticPr fontId="1"/>
  </si>
  <si>
    <t>　□ 各階平面図</t>
    <rPh sb="3" eb="5">
      <t>カクカイ</t>
    </rPh>
    <rPh sb="5" eb="8">
      <t>ヘイメンズ</t>
    </rPh>
    <phoneticPr fontId="1"/>
  </si>
  <si>
    <t>　□ 断面図</t>
    <rPh sb="3" eb="6">
      <t>ダンメンズ</t>
    </rPh>
    <phoneticPr fontId="1"/>
  </si>
  <si>
    <t>　□ 面積表</t>
    <rPh sb="3" eb="6">
      <t>メンセキヒョウ</t>
    </rPh>
    <phoneticPr fontId="1"/>
  </si>
  <si>
    <t>　□ 付近見取図</t>
    <rPh sb="3" eb="5">
      <t xml:space="preserve">フキン </t>
    </rPh>
    <rPh sb="5" eb="7">
      <t xml:space="preserve">ミトリズ </t>
    </rPh>
    <rPh sb="7" eb="8">
      <t xml:space="preserve">ズ </t>
    </rPh>
    <phoneticPr fontId="1"/>
  </si>
  <si>
    <t>　□ 配置図</t>
    <rPh sb="3" eb="6">
      <t xml:space="preserve">ハイチズ </t>
    </rPh>
    <phoneticPr fontId="1"/>
  </si>
  <si>
    <t>　□ 各階平面図</t>
    <rPh sb="3" eb="4">
      <t xml:space="preserve">カクカイ </t>
    </rPh>
    <rPh sb="4" eb="5">
      <t xml:space="preserve">カイ </t>
    </rPh>
    <rPh sb="5" eb="8">
      <t xml:space="preserve">ヘイメンズ </t>
    </rPh>
    <phoneticPr fontId="1"/>
  </si>
  <si>
    <t>間取り及び各室の用途</t>
    <rPh sb="0" eb="2">
      <t xml:space="preserve">マドリ </t>
    </rPh>
    <rPh sb="3" eb="4">
      <t xml:space="preserve">オヨビ </t>
    </rPh>
    <rPh sb="5" eb="7">
      <t xml:space="preserve">カクシツ </t>
    </rPh>
    <rPh sb="8" eb="10">
      <t xml:space="preserve">ヨウト </t>
    </rPh>
    <phoneticPr fontId="1"/>
  </si>
  <si>
    <t>特定、非特定用途の面積</t>
    <rPh sb="0" eb="2">
      <t xml:space="preserve">トクテイ </t>
    </rPh>
    <rPh sb="3" eb="4">
      <t xml:space="preserve">ヒ </t>
    </rPh>
    <rPh sb="4" eb="6">
      <t xml:space="preserve">トクテイ </t>
    </rPh>
    <rPh sb="6" eb="8">
      <t xml:space="preserve">ヨウト </t>
    </rPh>
    <rPh sb="9" eb="11">
      <t xml:space="preserve">メンセキ </t>
    </rPh>
    <phoneticPr fontId="1"/>
  </si>
  <si>
    <t>設置を要する建物との距離</t>
    <rPh sb="0" eb="2">
      <t xml:space="preserve">セッチ </t>
    </rPh>
    <rPh sb="3" eb="4">
      <t xml:space="preserve">ヨウスル </t>
    </rPh>
    <rPh sb="6" eb="8">
      <t xml:space="preserve">タテモノ </t>
    </rPh>
    <rPh sb="10" eb="12">
      <t xml:space="preserve">キョリ </t>
    </rPh>
    <phoneticPr fontId="1"/>
  </si>
  <si>
    <t>※立駐を設ける場合　間取り＋上記書類</t>
    <rPh sb="1" eb="2">
      <t>リッチュウ</t>
    </rPh>
    <rPh sb="2" eb="3">
      <t xml:space="preserve">チュウシャ </t>
    </rPh>
    <rPh sb="4" eb="5">
      <t xml:space="preserve">モウケル </t>
    </rPh>
    <rPh sb="7" eb="9">
      <t xml:space="preserve">バアイ </t>
    </rPh>
    <rPh sb="10" eb="12">
      <t xml:space="preserve">マドリ </t>
    </rPh>
    <rPh sb="14" eb="16">
      <t xml:space="preserve">ジョウキ </t>
    </rPh>
    <rPh sb="16" eb="18">
      <t xml:space="preserve">ショルイ </t>
    </rPh>
    <phoneticPr fontId="1"/>
  </si>
  <si>
    <t>届出・承認申請書の添付図面</t>
    <rPh sb="0" eb="2">
      <t xml:space="preserve">トドケデ </t>
    </rPh>
    <rPh sb="3" eb="5">
      <t xml:space="preserve">ショウニン </t>
    </rPh>
    <rPh sb="7" eb="8">
      <t xml:space="preserve">ショ </t>
    </rPh>
    <rPh sb="9" eb="13">
      <t>テンプズメン</t>
    </rPh>
    <phoneticPr fontId="1"/>
  </si>
  <si>
    <t>　※敷地外に駐車施設を設ける場合は届出ではなく承認申請となります。</t>
    <rPh sb="2" eb="4">
      <t xml:space="preserve">シキチ </t>
    </rPh>
    <rPh sb="4" eb="5">
      <t xml:space="preserve">ガイ </t>
    </rPh>
    <rPh sb="6" eb="8">
      <t xml:space="preserve">チュウシャ </t>
    </rPh>
    <rPh sb="8" eb="10">
      <t xml:space="preserve">シセツ </t>
    </rPh>
    <rPh sb="11" eb="12">
      <t xml:space="preserve">モウケル </t>
    </rPh>
    <rPh sb="14" eb="16">
      <t xml:space="preserve">バアイハ </t>
    </rPh>
    <rPh sb="17" eb="19">
      <t xml:space="preserve">トドケデ </t>
    </rPh>
    <rPh sb="23" eb="25">
      <t xml:space="preserve">ショウニン </t>
    </rPh>
    <rPh sb="25" eb="27">
      <t xml:space="preserve">シンセイ </t>
    </rPh>
    <phoneticPr fontId="1"/>
  </si>
  <si>
    <t>受付日:</t>
    <rPh sb="0" eb="3">
      <t xml:space="preserve">ウケツケビ </t>
    </rPh>
    <phoneticPr fontId="1"/>
  </si>
  <si>
    <t>受付番号:</t>
    <rPh sb="0" eb="2">
      <t xml:space="preserve">ウケツケビ </t>
    </rPh>
    <rPh sb="2" eb="4">
      <t xml:space="preserve">バンゴウ </t>
    </rPh>
    <phoneticPr fontId="1"/>
  </si>
  <si>
    <t>担当:</t>
    <rPh sb="0" eb="2">
      <t xml:space="preserve">タントウ </t>
    </rPh>
    <phoneticPr fontId="1"/>
  </si>
  <si>
    <t>都市計画課経由</t>
    <rPh sb="0" eb="4">
      <t xml:space="preserve">トシケイカクカ </t>
    </rPh>
    <rPh sb="4" eb="5">
      <t xml:space="preserve">カ </t>
    </rPh>
    <rPh sb="5" eb="7">
      <t xml:space="preserve">ケイユ </t>
    </rPh>
    <phoneticPr fontId="1"/>
  </si>
  <si>
    <t xml:space="preserve"> ・附置を要する建築物の地区</t>
    <rPh sb="2" eb="4">
      <t xml:space="preserve">フチ </t>
    </rPh>
    <rPh sb="5" eb="6">
      <t xml:space="preserve">ヨウスル </t>
    </rPh>
    <rPh sb="8" eb="11">
      <t xml:space="preserve">ケンチクブツ </t>
    </rPh>
    <rPh sb="12" eb="14">
      <t xml:space="preserve">チク </t>
    </rPh>
    <phoneticPr fontId="1"/>
  </si>
  <si>
    <t xml:space="preserve"> ・一般公共の用に供される施設（駐車場）</t>
    <rPh sb="2" eb="4">
      <t xml:space="preserve">イッパン </t>
    </rPh>
    <rPh sb="4" eb="6">
      <t xml:space="preserve">コウキョウ </t>
    </rPh>
    <rPh sb="7" eb="8">
      <t xml:space="preserve">ヨウニ </t>
    </rPh>
    <rPh sb="9" eb="10">
      <t xml:space="preserve">キョウスル </t>
    </rPh>
    <rPh sb="13" eb="15">
      <t xml:space="preserve">シセツ </t>
    </rPh>
    <rPh sb="16" eb="19">
      <t xml:space="preserve">チュウシャバ </t>
    </rPh>
    <phoneticPr fontId="1"/>
  </si>
  <si>
    <t xml:space="preserve"> ・駐車の用に供する部分の面積が500m2以上</t>
    <rPh sb="0" eb="2">
      <t xml:space="preserve">チュウシャ </t>
    </rPh>
    <rPh sb="3" eb="4">
      <t xml:space="preserve">ヨウニ </t>
    </rPh>
    <rPh sb="5" eb="6">
      <t xml:space="preserve">キョウスル </t>
    </rPh>
    <rPh sb="8" eb="10">
      <t xml:space="preserve">ブブン </t>
    </rPh>
    <rPh sb="11" eb="13">
      <t xml:space="preserve">メンセキ </t>
    </rPh>
    <rPh sb="19" eb="21">
      <t xml:space="preserve">イジョウ </t>
    </rPh>
    <phoneticPr fontId="1"/>
  </si>
  <si>
    <t xml:space="preserve"> ・駐車場法の技術基準</t>
    <rPh sb="0" eb="1">
      <t xml:space="preserve">チュウシャバ </t>
    </rPh>
    <rPh sb="3" eb="4">
      <t xml:space="preserve">ホウ </t>
    </rPh>
    <rPh sb="5" eb="7">
      <t xml:space="preserve">ギジュツ </t>
    </rPh>
    <rPh sb="7" eb="9">
      <t xml:space="preserve">キジュン </t>
    </rPh>
    <phoneticPr fontId="1"/>
  </si>
  <si>
    <t xml:space="preserve"> ・駐車場法第12条等の届出</t>
    <rPh sb="0" eb="1">
      <t xml:space="preserve">チュウシャバ </t>
    </rPh>
    <rPh sb="3" eb="4">
      <t xml:space="preserve">ホウ </t>
    </rPh>
    <rPh sb="4" eb="5">
      <t xml:space="preserve">ダイ </t>
    </rPh>
    <rPh sb="7" eb="8">
      <t xml:space="preserve">ジョウ </t>
    </rPh>
    <rPh sb="8" eb="9">
      <t xml:space="preserve">トウ </t>
    </rPh>
    <rPh sb="10" eb="12">
      <t xml:space="preserve">トドケデ </t>
    </rPh>
    <phoneticPr fontId="1"/>
  </si>
  <si>
    <t xml:space="preserve"> ・その他　意見及び措置等</t>
    <rPh sb="0" eb="1">
      <t xml:space="preserve">チュウシャバ </t>
    </rPh>
    <rPh sb="6" eb="8">
      <t xml:space="preserve">イケン </t>
    </rPh>
    <rPh sb="8" eb="9">
      <t xml:space="preserve">オヨビ </t>
    </rPh>
    <rPh sb="10" eb="12">
      <t xml:space="preserve">ソチ </t>
    </rPh>
    <rPh sb="12" eb="13">
      <t xml:space="preserve">トウ </t>
    </rPh>
    <phoneticPr fontId="1"/>
  </si>
  <si>
    <t xml:space="preserve"> □該　当</t>
    <rPh sb="2" eb="5">
      <t xml:space="preserve">ガイトウ ヒガイトウ </t>
    </rPh>
    <phoneticPr fontId="1"/>
  </si>
  <si>
    <t>□非 該 当</t>
    <phoneticPr fontId="1"/>
  </si>
  <si>
    <t xml:space="preserve"> □遵　守</t>
    <rPh sb="2" eb="5">
      <t xml:space="preserve">ジュンシュ </t>
    </rPh>
    <phoneticPr fontId="1"/>
  </si>
  <si>
    <t>□準　拠</t>
    <rPh sb="1" eb="4">
      <t xml:space="preserve">ジュンキョ </t>
    </rPh>
    <phoneticPr fontId="1"/>
  </si>
  <si>
    <t xml:space="preserve"> □必　要</t>
    <rPh sb="2" eb="5">
      <t xml:space="preserve">ヒツヨウ </t>
    </rPh>
    <phoneticPr fontId="1"/>
  </si>
  <si>
    <t>□不 必 要</t>
    <rPh sb="1" eb="6">
      <t xml:space="preserve">フヒツヨウ </t>
    </rPh>
    <phoneticPr fontId="1"/>
  </si>
  <si>
    <t>　※受付後、必要事項を入力し経由　※建築指導課では記入しない</t>
    <rPh sb="2" eb="5">
      <t xml:space="preserve">ウケツケゴ </t>
    </rPh>
    <rPh sb="6" eb="10">
      <t xml:space="preserve">ヒツヨウジコウ </t>
    </rPh>
    <rPh sb="11" eb="13">
      <t xml:space="preserve">ニュウリョク </t>
    </rPh>
    <rPh sb="14" eb="16">
      <t xml:space="preserve">ケイユ </t>
    </rPh>
    <rPh sb="18" eb="20">
      <t xml:space="preserve">ケンチク </t>
    </rPh>
    <rPh sb="20" eb="23">
      <t xml:space="preserve">シドウカ </t>
    </rPh>
    <rPh sb="25" eb="27">
      <t xml:space="preserve">キニュウ </t>
    </rPh>
    <phoneticPr fontId="1"/>
  </si>
  <si>
    <t>駐車区画の寸法、面積、車路幅員、道路位置</t>
    <rPh sb="0" eb="2">
      <t xml:space="preserve">チュウシャ </t>
    </rPh>
    <rPh sb="2" eb="4">
      <t xml:space="preserve">クカク </t>
    </rPh>
    <rPh sb="5" eb="7">
      <t xml:space="preserve">スンポウ </t>
    </rPh>
    <rPh sb="8" eb="10">
      <t xml:space="preserve">メンセキ </t>
    </rPh>
    <rPh sb="11" eb="13">
      <t xml:space="preserve">シャロ </t>
    </rPh>
    <rPh sb="13" eb="15">
      <t xml:space="preserve">フクイン </t>
    </rPh>
    <rPh sb="16" eb="18">
      <t xml:space="preserve">ドウロ </t>
    </rPh>
    <rPh sb="18" eb="20">
      <t>1️⃣</t>
    </rPh>
    <phoneticPr fontId="1"/>
  </si>
  <si>
    <t xml:space="preserve">   ↑点線内のどちらかが該当した場合は決裁時に都市計画課へ合議</t>
    <rPh sb="4" eb="6">
      <t xml:space="preserve">テンセン </t>
    </rPh>
    <rPh sb="6" eb="7">
      <t xml:space="preserve">ナイ </t>
    </rPh>
    <rPh sb="13" eb="15">
      <t xml:space="preserve">ガイトウ </t>
    </rPh>
    <rPh sb="17" eb="19">
      <t xml:space="preserve">バアイ </t>
    </rPh>
    <rPh sb="20" eb="22">
      <t xml:space="preserve">ケッサイ </t>
    </rPh>
    <rPh sb="22" eb="23">
      <t xml:space="preserve">ジ </t>
    </rPh>
    <rPh sb="24" eb="28">
      <t xml:space="preserve">トシケイカク </t>
    </rPh>
    <rPh sb="28" eb="29">
      <t xml:space="preserve">カ </t>
    </rPh>
    <rPh sb="31" eb="32">
      <t xml:space="preserve">ギカイ </t>
    </rPh>
    <phoneticPr fontId="1"/>
  </si>
  <si>
    <t>駐車施設の料金徴収　　※一般公共の用に供し駐車場が500ｍ2以上の場合</t>
    <rPh sb="0" eb="2">
      <t>チュウシャ</t>
    </rPh>
    <rPh sb="2" eb="4">
      <t>シセツ</t>
    </rPh>
    <rPh sb="5" eb="7">
      <t>リョウキン</t>
    </rPh>
    <rPh sb="7" eb="9">
      <t>チョウシュウ</t>
    </rPh>
    <phoneticPr fontId="1"/>
  </si>
  <si>
    <t>駐車施設の規模</t>
    <rPh sb="0" eb="2">
      <t xml:space="preserve">チュウシャ </t>
    </rPh>
    <rPh sb="2" eb="4">
      <t xml:space="preserve">シセツ </t>
    </rPh>
    <rPh sb="5" eb="7">
      <t>キボ</t>
    </rPh>
    <phoneticPr fontId="1"/>
  </si>
  <si>
    <t>駐車施設の計画面積➡</t>
    <rPh sb="0" eb="2">
      <t xml:space="preserve">チュウシャ </t>
    </rPh>
    <rPh sb="2" eb="4">
      <t xml:space="preserve">シセツ </t>
    </rPh>
    <rPh sb="5" eb="7">
      <t>ケイカク</t>
    </rPh>
    <rPh sb="7" eb="9">
      <t>メンセキ</t>
    </rPh>
    <phoneticPr fontId="1"/>
  </si>
  <si>
    <t>非特定用途面積1/3 ※駐除く</t>
    <rPh sb="0" eb="5">
      <t xml:space="preserve">ヒトクテイヨウト </t>
    </rPh>
    <rPh sb="5" eb="7">
      <t xml:space="preserve">メンセキ </t>
    </rPh>
    <rPh sb="12" eb="13">
      <t>チュウ</t>
    </rPh>
    <rPh sb="13" eb="14">
      <t>ノゾ</t>
    </rPh>
    <phoneticPr fontId="1"/>
  </si>
  <si>
    <t xml:space="preserve"> ⑤ 屋外観覧席の面積</t>
    <rPh sb="3" eb="5">
      <t xml:space="preserve">オクガイ </t>
    </rPh>
    <rPh sb="5" eb="8">
      <t xml:space="preserve">カンランセキ </t>
    </rPh>
    <rPh sb="9" eb="11">
      <t xml:space="preserve">メンセキ </t>
    </rPh>
    <phoneticPr fontId="1"/>
  </si>
  <si>
    <t>延べ面積（①＋②＋③＋④）</t>
    <rPh sb="0" eb="1">
      <t xml:space="preserve">ノベユカ </t>
    </rPh>
    <rPh sb="2" eb="4">
      <t xml:space="preserve">メンセキ </t>
    </rPh>
    <phoneticPr fontId="1"/>
  </si>
  <si>
    <r>
      <t>・駐車施設の規模を算定する際は</t>
    </r>
    <r>
      <rPr>
        <b/>
        <sz val="11"/>
        <color rgb="FFFF0000"/>
        <rFont val="HGPｺﾞｼｯｸM"/>
        <family val="3"/>
        <charset val="128"/>
      </rPr>
      <t>区域を選択</t>
    </r>
    <r>
      <rPr>
        <sz val="11"/>
        <color theme="1"/>
        <rFont val="HGPｺﾞｼｯｸM"/>
        <family val="3"/>
        <charset val="128"/>
      </rPr>
      <t>し、計画建築物の面積を①～⑤の</t>
    </r>
    <r>
      <rPr>
        <b/>
        <sz val="11"/>
        <color rgb="FFFF0000"/>
        <rFont val="HGPｺﾞｼｯｸM"/>
        <family val="3"/>
        <charset val="128"/>
      </rPr>
      <t>黄色セルに入力</t>
    </r>
    <r>
      <rPr>
        <sz val="11"/>
        <color theme="1"/>
        <rFont val="HGPｺﾞｼｯｸM"/>
        <family val="3"/>
        <charset val="128"/>
      </rPr>
      <t>してください。</t>
    </r>
    <rPh sb="1" eb="3">
      <t>チュウシャ</t>
    </rPh>
    <rPh sb="3" eb="5">
      <t>シセツ</t>
    </rPh>
    <rPh sb="6" eb="8">
      <t>キボ</t>
    </rPh>
    <rPh sb="9" eb="11">
      <t>サンテイ</t>
    </rPh>
    <rPh sb="13" eb="14">
      <t>サイ</t>
    </rPh>
    <rPh sb="15" eb="17">
      <t>クイキ</t>
    </rPh>
    <rPh sb="18" eb="20">
      <t>センタク</t>
    </rPh>
    <rPh sb="22" eb="24">
      <t>ケイカク</t>
    </rPh>
    <rPh sb="24" eb="27">
      <t>ケンチクブツ</t>
    </rPh>
    <rPh sb="28" eb="30">
      <t>メンセキ</t>
    </rPh>
    <rPh sb="35" eb="37">
      <t>キイロ</t>
    </rPh>
    <rPh sb="40" eb="42">
      <t>ニュウリョク</t>
    </rPh>
    <phoneticPr fontId="1"/>
  </si>
  <si>
    <t xml:space="preserve"> ① 特定用途の面積(事務所部分を除く)</t>
    <rPh sb="3" eb="5">
      <t xml:space="preserve">トクテイ </t>
    </rPh>
    <rPh sb="5" eb="7">
      <t xml:space="preserve">ヨウト </t>
    </rPh>
    <rPh sb="8" eb="11">
      <t xml:space="preserve">ジムショ </t>
    </rPh>
    <rPh sb="12" eb="13">
      <t xml:space="preserve">ノゾク </t>
    </rPh>
    <rPh sb="14" eb="16">
      <t xml:space="preserve">ブブン </t>
    </rPh>
    <rPh sb="18" eb="20">
      <t xml:space="preserve">メンセキ </t>
    </rPh>
    <phoneticPr fontId="1"/>
  </si>
  <si>
    <t xml:space="preserve"> ② 事務所用途の面積</t>
    <rPh sb="3" eb="6">
      <t xml:space="preserve">ジムショ </t>
    </rPh>
    <rPh sb="6" eb="8">
      <t xml:space="preserve">ヨウト </t>
    </rPh>
    <rPh sb="9" eb="11">
      <t xml:space="preserve">メンセキ </t>
    </rPh>
    <phoneticPr fontId="1"/>
  </si>
  <si>
    <t xml:space="preserve"> ③ 非特定用途の面積(駐車施設を除く)</t>
    <rPh sb="3" eb="4">
      <t>🔥</t>
    </rPh>
    <rPh sb="4" eb="6">
      <t xml:space="preserve">トクテイ </t>
    </rPh>
    <rPh sb="6" eb="8">
      <t xml:space="preserve">ヨウト </t>
    </rPh>
    <rPh sb="9" eb="11">
      <t xml:space="preserve">チュウシャバ </t>
    </rPh>
    <rPh sb="11" eb="13">
      <t xml:space="preserve">シセツ </t>
    </rPh>
    <rPh sb="14" eb="15">
      <t xml:space="preserve">ノゾク </t>
    </rPh>
    <rPh sb="17" eb="18">
      <t>ノゾ</t>
    </rPh>
    <rPh sb="19" eb="20">
      <t xml:space="preserve">メンセキ </t>
    </rPh>
    <phoneticPr fontId="1"/>
  </si>
  <si>
    <t xml:space="preserve"> ④ 駐車施設の面積</t>
    <rPh sb="3" eb="5">
      <t xml:space="preserve">チュウシャバ </t>
    </rPh>
    <rPh sb="5" eb="7">
      <t xml:space="preserve">シセツ </t>
    </rPh>
    <rPh sb="8" eb="10">
      <t xml:space="preserve">メンセキ </t>
    </rPh>
    <phoneticPr fontId="1"/>
  </si>
  <si>
    <t>特定用途は下に記載の用途　※事務所部分は②で入力</t>
    <rPh sb="0" eb="2">
      <t xml:space="preserve">トクテイ </t>
    </rPh>
    <rPh sb="2" eb="4">
      <t xml:space="preserve">ヨウト </t>
    </rPh>
    <rPh sb="5" eb="6">
      <t>シタ</t>
    </rPh>
    <rPh sb="7" eb="9">
      <t>キサイ</t>
    </rPh>
    <rPh sb="10" eb="12">
      <t>ヨウト</t>
    </rPh>
    <rPh sb="14" eb="17">
      <t xml:space="preserve">ジムショ </t>
    </rPh>
    <rPh sb="17" eb="19">
      <t xml:space="preserve">ブブン </t>
    </rPh>
    <rPh sb="22" eb="24">
      <t xml:space="preserve">ニュウリョク </t>
    </rPh>
    <phoneticPr fontId="1"/>
  </si>
  <si>
    <t>事務所用途部分の面積のみ入力</t>
    <rPh sb="0" eb="3">
      <t xml:space="preserve">ジムショ </t>
    </rPh>
    <rPh sb="3" eb="5">
      <t xml:space="preserve">ヨウト </t>
    </rPh>
    <rPh sb="5" eb="7">
      <t xml:space="preserve">ブブン </t>
    </rPh>
    <rPh sb="8" eb="10">
      <t xml:space="preserve">メンセキ </t>
    </rPh>
    <rPh sb="12" eb="14">
      <t xml:space="preserve">ニュウリョク </t>
    </rPh>
    <phoneticPr fontId="1"/>
  </si>
  <si>
    <t>確認申請の延べ面積と合っているか確認</t>
    <rPh sb="0" eb="2">
      <t xml:space="preserve">カクニン </t>
    </rPh>
    <rPh sb="2" eb="4">
      <t xml:space="preserve">シンセイ </t>
    </rPh>
    <rPh sb="5" eb="6">
      <t>ノ</t>
    </rPh>
    <rPh sb="7" eb="9">
      <t xml:space="preserve">メンセキ </t>
    </rPh>
    <rPh sb="10" eb="11">
      <t xml:space="preserve">アッテイルカ </t>
    </rPh>
    <rPh sb="16" eb="18">
      <t xml:space="preserve">カクニン </t>
    </rPh>
    <phoneticPr fontId="1"/>
  </si>
  <si>
    <t>面積に算定されない観覧席部分がある場合は入力</t>
    <rPh sb="0" eb="2">
      <t xml:space="preserve">メンセキ </t>
    </rPh>
    <rPh sb="3" eb="5">
      <t xml:space="preserve">サンテイ </t>
    </rPh>
    <rPh sb="9" eb="12">
      <t xml:space="preserve">カンランセキ </t>
    </rPh>
    <rPh sb="12" eb="14">
      <t xml:space="preserve">ブブン </t>
    </rPh>
    <rPh sb="17" eb="19">
      <t>バアイ</t>
    </rPh>
    <rPh sb="20" eb="22">
      <t xml:space="preserve">ニュウリョク </t>
    </rPh>
    <phoneticPr fontId="1"/>
  </si>
  <si>
    <t>3.5m×6.0m以上</t>
    <rPh sb="9" eb="11">
      <t xml:space="preserve">イジョウ </t>
    </rPh>
    <phoneticPr fontId="1"/>
  </si>
  <si>
    <t>2.5m×6.0m以上</t>
    <rPh sb="9" eb="11">
      <t xml:space="preserve">イジョウ </t>
    </rPh>
    <phoneticPr fontId="1"/>
  </si>
  <si>
    <t>2.3m×5.0m以上</t>
    <rPh sb="9" eb="11">
      <t xml:space="preserve">イジョウ </t>
    </rPh>
    <phoneticPr fontId="1"/>
  </si>
  <si>
    <t>・高崎市における建築物に附置する駐車施設に関する条例で定める駐車施設の規模の算定をするものです。</t>
    <rPh sb="1" eb="4">
      <t>タカサキシ</t>
    </rPh>
    <rPh sb="8" eb="10">
      <t>ケンチク</t>
    </rPh>
    <rPh sb="10" eb="11">
      <t>ブツ</t>
    </rPh>
    <rPh sb="12" eb="14">
      <t>フチ</t>
    </rPh>
    <rPh sb="16" eb="20">
      <t>チュウシャシセツ</t>
    </rPh>
    <rPh sb="21" eb="22">
      <t>カン</t>
    </rPh>
    <rPh sb="24" eb="26">
      <t>ジョウレイ</t>
    </rPh>
    <rPh sb="27" eb="28">
      <t>サダ</t>
    </rPh>
    <rPh sb="30" eb="32">
      <t>チュウシャ</t>
    </rPh>
    <rPh sb="32" eb="34">
      <t>シセツ</t>
    </rPh>
    <rPh sb="35" eb="37">
      <t>キボ</t>
    </rPh>
    <rPh sb="38" eb="40">
      <t>サンテイ</t>
    </rPh>
    <phoneticPr fontId="1"/>
  </si>
  <si>
    <t>特定用途以外の用途　※駐車施設は④で入力</t>
    <rPh sb="0" eb="2">
      <t xml:space="preserve">トクテイ </t>
    </rPh>
    <rPh sb="2" eb="4">
      <t xml:space="preserve">ヨウト </t>
    </rPh>
    <rPh sb="4" eb="6">
      <t xml:space="preserve">イガイ </t>
    </rPh>
    <rPh sb="7" eb="9">
      <t xml:space="preserve">ヨウト </t>
    </rPh>
    <rPh sb="11" eb="15">
      <t xml:space="preserve">チュウシャシセツ </t>
    </rPh>
    <rPh sb="18" eb="20">
      <t>ニュウリョク</t>
    </rPh>
    <phoneticPr fontId="1"/>
  </si>
  <si>
    <t>面積に算入されている駐車施設がある場合は入力</t>
    <phoneticPr fontId="1"/>
  </si>
  <si>
    <t>□駐車場整備地区 □商業地域 □周辺地区</t>
    <phoneticPr fontId="1"/>
  </si>
  <si>
    <t>ver:高崎市20250526</t>
    <rPh sb="4" eb="7">
      <t xml:space="preserve">タカサキシ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</si>
</sst>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_ "/>
    <numFmt numFmtId="177" formatCode="0.0"/>
    <numFmt numFmtId="178" formatCode="0.00000"/>
    <numFmt numFmtId="179" formatCode="#,##0_ "/>
  </numFmts>
  <fonts count="10" x14ac:knownFonts="1">
    <font>
      <sz val="12"/>
      <color theme="1"/>
      <name val="游ゴシック"/>
      <family val="2"/>
      <charset val="128"/>
      <scheme val="minor"/>
    </font>
    <font>
      <sz val="6"/>
      <name val="游ゴシック"/>
      <family val="2"/>
      <charset val="128"/>
      <scheme val="minor"/>
    </font>
    <font>
      <sz val="12"/>
      <color theme="1"/>
      <name val="HGPｺﾞｼｯｸM"/>
      <family val="3"/>
      <charset val="128"/>
    </font>
    <font>
      <sz val="11"/>
      <color theme="1"/>
      <name val="HGPｺﾞｼｯｸM"/>
      <family val="3"/>
      <charset val="128"/>
    </font>
    <font>
      <b/>
      <sz val="11"/>
      <color theme="1"/>
      <name val="HGPｺﾞｼｯｸM"/>
      <family val="3"/>
      <charset val="128"/>
    </font>
    <font>
      <b/>
      <sz val="11"/>
      <color rgb="FFFF0000"/>
      <name val="HGPｺﾞｼｯｸM"/>
      <family val="3"/>
      <charset val="128"/>
    </font>
    <font>
      <sz val="10"/>
      <color theme="1"/>
      <name val="HGPｺﾞｼｯｸM"/>
      <family val="3"/>
      <charset val="128"/>
    </font>
    <font>
      <sz val="9"/>
      <color theme="1"/>
      <name val="HGPｺﾞｼｯｸM"/>
      <family val="3"/>
      <charset val="128"/>
    </font>
    <font>
      <b/>
      <sz val="10"/>
      <color theme="1"/>
      <name val="HGPｺﾞｼｯｸM"/>
      <family val="3"/>
      <charset val="128"/>
    </font>
    <font>
      <b/>
      <sz val="16"/>
      <color theme="1"/>
      <name val="HGPｺﾞｼｯｸM"/>
      <family val="3"/>
      <charset val="128"/>
    </font>
  </fonts>
  <fills count="6">
    <fill>
      <patternFill patternType="none"/>
    </fill>
    <fill>
      <patternFill patternType="gray125"/>
    </fill>
    <fill>
      <patternFill patternType="solid">
        <fgColor rgb="FFFFFF99"/>
        <bgColor indexed="64"/>
      </patternFill>
    </fill>
    <fill>
      <patternFill patternType="solid">
        <fgColor theme="8" tint="0.79998168889431442"/>
        <bgColor indexed="64"/>
      </patternFill>
    </fill>
    <fill>
      <patternFill patternType="solid">
        <fgColor rgb="FF99FF99"/>
        <bgColor indexed="64"/>
      </patternFill>
    </fill>
    <fill>
      <patternFill patternType="solid">
        <fgColor rgb="FFFFCCCC"/>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thin">
        <color indexed="64"/>
      </right>
      <top style="hair">
        <color indexed="64"/>
      </top>
      <bottom/>
      <diagonal/>
    </border>
    <border>
      <left/>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style="hair">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mediumDashed">
        <color indexed="64"/>
      </left>
      <right/>
      <top style="mediumDashed">
        <color indexed="64"/>
      </top>
      <bottom style="hair">
        <color indexed="64"/>
      </bottom>
      <diagonal/>
    </border>
    <border>
      <left/>
      <right style="mediumDashed">
        <color indexed="64"/>
      </right>
      <top style="mediumDashed">
        <color indexed="64"/>
      </top>
      <bottom style="hair">
        <color indexed="64"/>
      </bottom>
      <diagonal/>
    </border>
    <border>
      <left style="mediumDashed">
        <color indexed="64"/>
      </left>
      <right/>
      <top style="hair">
        <color indexed="64"/>
      </top>
      <bottom style="mediumDashed">
        <color indexed="64"/>
      </bottom>
      <diagonal/>
    </border>
    <border>
      <left/>
      <right style="mediumDashed">
        <color indexed="64"/>
      </right>
      <top style="hair">
        <color indexed="64"/>
      </top>
      <bottom style="mediumDashed">
        <color indexed="64"/>
      </bottom>
      <diagonal/>
    </border>
    <border>
      <left/>
      <right style="hair">
        <color indexed="64"/>
      </right>
      <top style="hair">
        <color auto="1"/>
      </top>
      <bottom style="hair">
        <color auto="1"/>
      </bottom>
      <diagonal/>
    </border>
    <border>
      <left style="double">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hair">
        <color indexed="64"/>
      </top>
      <bottom/>
      <diagonal/>
    </border>
    <border>
      <left style="thin">
        <color indexed="64"/>
      </left>
      <right style="double">
        <color indexed="64"/>
      </right>
      <top/>
      <bottom/>
      <diagonal/>
    </border>
    <border>
      <left style="double">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double">
        <color indexed="64"/>
      </left>
      <right style="hair">
        <color indexed="64"/>
      </right>
      <top style="hair">
        <color auto="1"/>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auto="1"/>
      </left>
      <right/>
      <top/>
      <bottom/>
      <diagonal/>
    </border>
  </borders>
  <cellStyleXfs count="1">
    <xf numFmtId="0" fontId="0" fillId="0" borderId="0">
      <alignment vertical="center"/>
    </xf>
  </cellStyleXfs>
  <cellXfs count="226">
    <xf numFmtId="0" fontId="0" fillId="0" borderId="0" xfId="0">
      <alignment vertical="center"/>
    </xf>
    <xf numFmtId="0" fontId="2" fillId="0" borderId="0" xfId="0" applyFont="1">
      <alignment vertical="center"/>
    </xf>
    <xf numFmtId="0" fontId="2" fillId="0" borderId="0" xfId="0" applyFont="1" applyAlignment="1">
      <alignment vertical="center" shrinkToFit="1"/>
    </xf>
    <xf numFmtId="0" fontId="2" fillId="0" borderId="1" xfId="0" applyFont="1" applyBorder="1" applyAlignment="1">
      <alignment vertical="center" shrinkToFit="1"/>
    </xf>
    <xf numFmtId="0" fontId="2" fillId="0" borderId="0" xfId="0" applyFont="1" applyAlignment="1">
      <alignment horizontal="left" vertical="top"/>
    </xf>
    <xf numFmtId="0" fontId="2" fillId="0" borderId="1" xfId="0" applyFont="1" applyBorder="1" applyAlignment="1">
      <alignment horizontal="center" vertical="center" shrinkToFit="1"/>
    </xf>
    <xf numFmtId="0" fontId="4" fillId="4" borderId="47" xfId="0" applyFont="1" applyFill="1" applyBorder="1" applyAlignment="1">
      <alignment horizontal="right" vertical="center"/>
    </xf>
    <xf numFmtId="178" fontId="2" fillId="0" borderId="1" xfId="0" applyNumberFormat="1" applyFont="1" applyBorder="1" applyAlignment="1">
      <alignment vertical="center" shrinkToFit="1"/>
    </xf>
    <xf numFmtId="177" fontId="2" fillId="0" borderId="1" xfId="0" applyNumberFormat="1" applyFont="1" applyBorder="1" applyAlignment="1">
      <alignment vertical="center" shrinkToFit="1"/>
    </xf>
    <xf numFmtId="0" fontId="3" fillId="0" borderId="0" xfId="0" applyFont="1" applyAlignment="1"/>
    <xf numFmtId="0" fontId="3" fillId="0" borderId="0" xfId="0" applyFont="1" applyAlignment="1">
      <alignment horizontal="left"/>
    </xf>
    <xf numFmtId="0" fontId="3" fillId="0" borderId="0" xfId="0" applyFont="1">
      <alignment vertical="center"/>
    </xf>
    <xf numFmtId="0" fontId="3" fillId="0" borderId="0" xfId="0" applyFont="1" applyAlignment="1">
      <alignment horizontal="right"/>
    </xf>
    <xf numFmtId="176" fontId="2" fillId="0" borderId="1" xfId="0" applyNumberFormat="1" applyFont="1" applyBorder="1" applyAlignment="1">
      <alignment vertical="center" shrinkToFit="1"/>
    </xf>
    <xf numFmtId="0" fontId="3" fillId="0" borderId="0" xfId="0" applyFont="1" applyAlignment="1">
      <alignment horizontal="center" vertical="center"/>
    </xf>
    <xf numFmtId="0" fontId="3" fillId="0" borderId="0" xfId="0" applyFont="1" applyAlignment="1">
      <alignment horizontal="left" vertical="center"/>
    </xf>
    <xf numFmtId="0" fontId="4" fillId="0" borderId="0" xfId="0" applyFont="1">
      <alignment vertical="center"/>
    </xf>
    <xf numFmtId="0" fontId="4" fillId="5" borderId="19" xfId="0" applyFont="1" applyFill="1" applyBorder="1" applyAlignment="1">
      <alignment horizontal="center" vertical="center"/>
    </xf>
    <xf numFmtId="0" fontId="4" fillId="4" borderId="63" xfId="0" applyFont="1" applyFill="1" applyBorder="1" applyAlignment="1">
      <alignment horizontal="center" vertical="center"/>
    </xf>
    <xf numFmtId="0" fontId="6" fillId="0" borderId="67" xfId="0" applyFont="1" applyBorder="1" applyAlignment="1">
      <alignment horizontal="center" vertical="center"/>
    </xf>
    <xf numFmtId="0" fontId="6" fillId="0" borderId="54" xfId="0" applyFont="1" applyBorder="1" applyAlignment="1">
      <alignment horizontal="center" vertical="center"/>
    </xf>
    <xf numFmtId="0" fontId="6" fillId="0" borderId="69" xfId="0" applyFont="1" applyBorder="1" applyAlignment="1">
      <alignment horizontal="center" vertical="center"/>
    </xf>
    <xf numFmtId="0" fontId="6" fillId="0" borderId="64" xfId="0" applyFont="1" applyBorder="1" applyAlignment="1">
      <alignment horizontal="center" vertical="center"/>
    </xf>
    <xf numFmtId="176" fontId="6" fillId="2" borderId="44" xfId="0" applyNumberFormat="1" applyFont="1" applyFill="1" applyBorder="1" applyProtection="1">
      <alignment vertical="center"/>
      <protection locked="0"/>
    </xf>
    <xf numFmtId="176" fontId="6" fillId="2" borderId="31" xfId="0" applyNumberFormat="1" applyFont="1" applyFill="1" applyBorder="1" applyProtection="1">
      <alignment vertical="center"/>
      <protection locked="0"/>
    </xf>
    <xf numFmtId="176" fontId="6" fillId="2" borderId="68" xfId="0" applyNumberFormat="1" applyFont="1" applyFill="1" applyBorder="1" applyProtection="1">
      <alignment vertical="center"/>
      <protection locked="0"/>
    </xf>
    <xf numFmtId="176" fontId="6" fillId="0" borderId="68" xfId="0" applyNumberFormat="1" applyFont="1" applyBorder="1">
      <alignment vertical="center"/>
    </xf>
    <xf numFmtId="176" fontId="6" fillId="2" borderId="47" xfId="0" applyNumberFormat="1" applyFont="1" applyFill="1" applyBorder="1" applyProtection="1">
      <alignment vertical="center"/>
      <protection locked="0"/>
    </xf>
    <xf numFmtId="0" fontId="3" fillId="0" borderId="9"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16" xfId="0" applyFont="1" applyBorder="1" applyAlignment="1">
      <alignment horizontal="center" vertical="center" shrinkToFit="1"/>
    </xf>
    <xf numFmtId="176" fontId="6" fillId="0" borderId="44" xfId="0" applyNumberFormat="1" applyFont="1" applyBorder="1">
      <alignment vertical="center"/>
    </xf>
    <xf numFmtId="0" fontId="6" fillId="0" borderId="20" xfId="0" applyFont="1" applyBorder="1" applyAlignment="1">
      <alignment horizontal="center" vertical="center"/>
    </xf>
    <xf numFmtId="176" fontId="6" fillId="0" borderId="31" xfId="0" applyNumberFormat="1" applyFont="1" applyBorder="1">
      <alignment vertical="center"/>
    </xf>
    <xf numFmtId="0" fontId="6" fillId="0" borderId="21" xfId="0" applyFont="1" applyBorder="1" applyAlignment="1">
      <alignment horizontal="center" vertical="center"/>
    </xf>
    <xf numFmtId="176" fontId="6" fillId="0" borderId="33" xfId="0" applyNumberFormat="1" applyFont="1" applyBorder="1">
      <alignment vertical="center"/>
    </xf>
    <xf numFmtId="0" fontId="6" fillId="0" borderId="30" xfId="0" applyFont="1" applyBorder="1" applyAlignment="1">
      <alignment horizontal="center" vertical="center"/>
    </xf>
    <xf numFmtId="179" fontId="6" fillId="3" borderId="31" xfId="0" applyNumberFormat="1" applyFont="1" applyFill="1" applyBorder="1" applyProtection="1">
      <alignment vertical="center"/>
      <protection locked="0"/>
    </xf>
    <xf numFmtId="0" fontId="6" fillId="0" borderId="19" xfId="0" applyFont="1" applyBorder="1" applyAlignment="1">
      <alignment horizontal="center" vertical="center"/>
    </xf>
    <xf numFmtId="0" fontId="6" fillId="3" borderId="47" xfId="0" applyFont="1" applyFill="1" applyBorder="1" applyAlignment="1" applyProtection="1">
      <alignment horizontal="center" vertical="center"/>
      <protection locked="0"/>
    </xf>
    <xf numFmtId="0" fontId="6" fillId="3" borderId="47" xfId="0" applyFont="1" applyFill="1" applyBorder="1" applyAlignment="1" applyProtection="1">
      <alignment horizontal="right" vertical="center"/>
      <protection locked="0"/>
    </xf>
    <xf numFmtId="0" fontId="6" fillId="0" borderId="37" xfId="0" applyFont="1" applyBorder="1" applyAlignment="1">
      <alignment horizontal="center" vertical="center"/>
    </xf>
    <xf numFmtId="0" fontId="6" fillId="0" borderId="22" xfId="0" applyFont="1" applyBorder="1" applyAlignment="1">
      <alignment horizontal="center" vertical="center"/>
    </xf>
    <xf numFmtId="0" fontId="6" fillId="0" borderId="0" xfId="0" applyFont="1" applyAlignment="1">
      <alignment horizontal="center" vertical="center"/>
    </xf>
    <xf numFmtId="0" fontId="6" fillId="0" borderId="0" xfId="0" applyFont="1">
      <alignment vertical="center"/>
    </xf>
    <xf numFmtId="0" fontId="6" fillId="0" borderId="29"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54"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26" xfId="0" applyFont="1" applyBorder="1">
      <alignment vertical="center"/>
    </xf>
    <xf numFmtId="0" fontId="6" fillId="0" borderId="0" xfId="0" applyFont="1" applyAlignment="1"/>
    <xf numFmtId="0" fontId="6" fillId="0" borderId="14" xfId="0" applyFont="1" applyBorder="1" applyAlignment="1">
      <alignment horizontal="center" vertical="center" shrinkToFit="1"/>
    </xf>
    <xf numFmtId="0" fontId="6" fillId="0" borderId="15" xfId="0" applyFont="1" applyBorder="1" applyAlignment="1">
      <alignment horizontal="center" vertical="center" shrinkToFit="1"/>
    </xf>
    <xf numFmtId="0" fontId="6" fillId="3" borderId="31" xfId="0" applyFont="1" applyFill="1" applyBorder="1" applyAlignment="1" applyProtection="1">
      <alignment vertical="center" shrinkToFit="1"/>
      <protection locked="0"/>
    </xf>
    <xf numFmtId="0" fontId="6" fillId="0" borderId="31" xfId="0" applyFont="1" applyBorder="1" applyAlignment="1">
      <alignment vertical="center" shrinkToFit="1"/>
    </xf>
    <xf numFmtId="0" fontId="6" fillId="0" borderId="21"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47" xfId="0" applyFont="1" applyBorder="1" applyAlignment="1">
      <alignment vertical="center" shrinkToFit="1"/>
    </xf>
    <xf numFmtId="0" fontId="6" fillId="0" borderId="64"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29" xfId="0" applyFont="1" applyBorder="1" applyAlignment="1">
      <alignment vertical="center" shrinkToFit="1"/>
    </xf>
    <xf numFmtId="0" fontId="6" fillId="0" borderId="11" xfId="0" applyFont="1" applyBorder="1" applyAlignment="1">
      <alignment horizontal="center" vertical="center" shrinkToFit="1"/>
    </xf>
    <xf numFmtId="0" fontId="6" fillId="0" borderId="49" xfId="0" applyFont="1" applyBorder="1" applyAlignment="1">
      <alignment horizontal="center" vertical="center" shrinkToFit="1"/>
    </xf>
    <xf numFmtId="0" fontId="6" fillId="0" borderId="65" xfId="0" applyFont="1" applyBorder="1" applyAlignment="1">
      <alignment vertical="center" shrinkToFit="1"/>
    </xf>
    <xf numFmtId="0" fontId="6" fillId="0" borderId="66" xfId="0" applyFont="1" applyBorder="1" applyAlignment="1">
      <alignment horizontal="center" vertical="center" shrinkToFit="1"/>
    </xf>
    <xf numFmtId="0" fontId="6" fillId="0" borderId="65" xfId="0" applyFont="1" applyBorder="1" applyAlignment="1">
      <alignment horizontal="right" vertical="center" shrinkToFit="1"/>
    </xf>
    <xf numFmtId="0" fontId="6" fillId="0" borderId="12" xfId="0" applyFont="1" applyBorder="1" applyAlignment="1">
      <alignment horizontal="center" vertical="center" shrinkToFit="1"/>
    </xf>
    <xf numFmtId="0" fontId="8" fillId="0" borderId="1" xfId="0" applyFont="1" applyBorder="1" applyAlignment="1">
      <alignment horizontal="center" vertical="center"/>
    </xf>
    <xf numFmtId="0" fontId="6" fillId="0" borderId="4" xfId="0" applyFont="1" applyBorder="1">
      <alignment vertical="center"/>
    </xf>
    <xf numFmtId="0" fontId="6" fillId="0" borderId="7" xfId="0" applyFont="1" applyBorder="1">
      <alignment vertical="center"/>
    </xf>
    <xf numFmtId="0" fontId="6" fillId="0" borderId="70" xfId="0" applyFont="1" applyBorder="1">
      <alignment vertical="center"/>
    </xf>
    <xf numFmtId="0" fontId="6" fillId="0" borderId="27" xfId="0" applyFont="1" applyBorder="1" applyAlignment="1"/>
    <xf numFmtId="0" fontId="6" fillId="0" borderId="33" xfId="0" applyFont="1" applyBorder="1">
      <alignment vertical="center"/>
    </xf>
    <xf numFmtId="0" fontId="6" fillId="0" borderId="29" xfId="0" applyFont="1" applyBorder="1">
      <alignment vertical="center"/>
    </xf>
    <xf numFmtId="0" fontId="6" fillId="0" borderId="29" xfId="0" applyFont="1" applyBorder="1" applyAlignment="1"/>
    <xf numFmtId="0" fontId="6" fillId="0" borderId="30" xfId="0" applyFont="1" applyBorder="1" applyAlignment="1"/>
    <xf numFmtId="0" fontId="6" fillId="0" borderId="24" xfId="0" applyFont="1" applyBorder="1">
      <alignment vertical="center"/>
    </xf>
    <xf numFmtId="0" fontId="6" fillId="4" borderId="64" xfId="0" applyFont="1" applyFill="1" applyBorder="1" applyAlignment="1">
      <alignment horizontal="center" vertical="center"/>
    </xf>
    <xf numFmtId="0" fontId="6" fillId="4" borderId="22" xfId="0" applyFont="1" applyFill="1" applyBorder="1" applyAlignment="1">
      <alignment horizontal="center" vertical="center"/>
    </xf>
    <xf numFmtId="0" fontId="2" fillId="0" borderId="0" xfId="0" applyFont="1" applyBorder="1" applyAlignment="1">
      <alignment vertical="center" shrinkToFit="1"/>
    </xf>
    <xf numFmtId="176" fontId="2" fillId="0" borderId="0" xfId="0" applyNumberFormat="1" applyFont="1" applyBorder="1" applyAlignment="1">
      <alignment vertical="center" shrinkToFit="1"/>
    </xf>
    <xf numFmtId="178" fontId="2" fillId="0" borderId="0" xfId="0" applyNumberFormat="1" applyFont="1" applyBorder="1" applyAlignment="1">
      <alignment vertical="center" shrinkToFit="1"/>
    </xf>
    <xf numFmtId="177" fontId="2" fillId="0" borderId="0" xfId="0" applyNumberFormat="1" applyFont="1" applyBorder="1" applyAlignment="1">
      <alignment vertical="center" shrinkToFit="1"/>
    </xf>
    <xf numFmtId="0" fontId="9" fillId="0" borderId="0" xfId="0" applyFont="1" applyAlignment="1">
      <alignment vertical="center"/>
    </xf>
    <xf numFmtId="0" fontId="9" fillId="0" borderId="0" xfId="0" applyFont="1" applyBorder="1" applyAlignment="1">
      <alignment vertical="center"/>
    </xf>
    <xf numFmtId="0" fontId="3" fillId="0" borderId="34" xfId="0" applyFont="1" applyBorder="1" applyAlignment="1">
      <alignment horizontal="left" vertical="center" shrinkToFit="1"/>
    </xf>
    <xf numFmtId="0" fontId="3" fillId="0" borderId="39" xfId="0" applyFont="1" applyBorder="1" applyAlignment="1">
      <alignment horizontal="left" vertical="center" shrinkToFit="1"/>
    </xf>
    <xf numFmtId="0" fontId="3" fillId="0" borderId="36" xfId="0" applyFont="1" applyBorder="1" applyAlignment="1">
      <alignment horizontal="left" vertical="center" shrinkToFit="1"/>
    </xf>
    <xf numFmtId="0" fontId="8" fillId="0" borderId="1" xfId="0" applyFont="1" applyBorder="1" applyAlignment="1">
      <alignment horizontal="center" vertical="center"/>
    </xf>
    <xf numFmtId="0" fontId="6" fillId="0" borderId="14"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49" xfId="0" applyFont="1" applyBorder="1" applyAlignment="1">
      <alignment horizontal="right" vertical="center" shrinkToFit="1"/>
    </xf>
    <xf numFmtId="0" fontId="6" fillId="0" borderId="18" xfId="0" applyFont="1" applyBorder="1" applyAlignment="1">
      <alignment horizontal="center" vertical="center" shrinkToFit="1"/>
    </xf>
    <xf numFmtId="0" fontId="6" fillId="0" borderId="54" xfId="0" applyFont="1" applyBorder="1" applyAlignment="1">
      <alignment horizontal="center" vertical="center" shrinkToFit="1"/>
    </xf>
    <xf numFmtId="0" fontId="6" fillId="0" borderId="28" xfId="0" applyFont="1" applyBorder="1" applyAlignment="1">
      <alignment horizontal="center" vertical="center" shrinkToFit="1"/>
    </xf>
    <xf numFmtId="0" fontId="6" fillId="0" borderId="29" xfId="0" applyFont="1" applyBorder="1" applyAlignment="1">
      <alignment horizontal="center" vertical="center" shrinkToFit="1"/>
    </xf>
    <xf numFmtId="176" fontId="6" fillId="0" borderId="45" xfId="0" applyNumberFormat="1" applyFont="1" applyBorder="1" applyAlignment="1">
      <alignment horizontal="center" vertical="center"/>
    </xf>
    <xf numFmtId="176" fontId="6" fillId="0" borderId="25" xfId="0" applyNumberFormat="1" applyFont="1" applyBorder="1" applyAlignment="1">
      <alignment horizontal="center" vertical="center"/>
    </xf>
    <xf numFmtId="0" fontId="6" fillId="0" borderId="48" xfId="0" applyFont="1" applyBorder="1" applyAlignment="1">
      <alignment horizontal="center" vertical="center" shrinkToFit="1"/>
    </xf>
    <xf numFmtId="0" fontId="6" fillId="0" borderId="44" xfId="0" applyFont="1" applyBorder="1" applyAlignment="1">
      <alignment horizontal="center" vertical="center"/>
    </xf>
    <xf numFmtId="0" fontId="6" fillId="0" borderId="20" xfId="0" applyFont="1" applyBorder="1" applyAlignment="1">
      <alignment horizontal="center" vertical="center"/>
    </xf>
    <xf numFmtId="179" fontId="6" fillId="0" borderId="47" xfId="0" applyNumberFormat="1" applyFont="1" applyBorder="1" applyAlignment="1">
      <alignment horizontal="center" vertical="center"/>
    </xf>
    <xf numFmtId="179" fontId="6" fillId="0" borderId="22" xfId="0" applyNumberFormat="1" applyFont="1" applyBorder="1" applyAlignment="1">
      <alignment horizontal="center" vertical="center"/>
    </xf>
    <xf numFmtId="0" fontId="6" fillId="0" borderId="23" xfId="0" applyFont="1" applyBorder="1" applyAlignment="1">
      <alignment horizontal="center" vertical="center" shrinkToFit="1"/>
    </xf>
    <xf numFmtId="0" fontId="6" fillId="0" borderId="24" xfId="0" applyFont="1" applyBorder="1" applyAlignment="1">
      <alignment horizontal="center" vertical="center" shrinkToFit="1"/>
    </xf>
    <xf numFmtId="0" fontId="6" fillId="3" borderId="45" xfId="0" applyFont="1" applyFill="1" applyBorder="1" applyAlignment="1" applyProtection="1">
      <alignment horizontal="center" vertical="center" wrapText="1"/>
      <protection locked="0"/>
    </xf>
    <xf numFmtId="0" fontId="6" fillId="3" borderId="25" xfId="0" applyFont="1" applyFill="1" applyBorder="1" applyAlignment="1" applyProtection="1">
      <alignment horizontal="center" vertical="center" wrapText="1"/>
      <protection locked="0"/>
    </xf>
    <xf numFmtId="0" fontId="6" fillId="3" borderId="33" xfId="0" applyFont="1" applyFill="1" applyBorder="1" applyAlignment="1" applyProtection="1">
      <alignment horizontal="center" vertical="center" wrapText="1"/>
      <protection locked="0"/>
    </xf>
    <xf numFmtId="0" fontId="6" fillId="3" borderId="30" xfId="0" applyFont="1" applyFill="1" applyBorder="1" applyAlignment="1" applyProtection="1">
      <alignment horizontal="center" vertical="center" wrapText="1"/>
      <protection locked="0"/>
    </xf>
    <xf numFmtId="0" fontId="6" fillId="0" borderId="34" xfId="0" applyFont="1" applyBorder="1" applyAlignment="1">
      <alignment horizontal="center" vertical="center" shrinkToFit="1"/>
    </xf>
    <xf numFmtId="0" fontId="6" fillId="0" borderId="35" xfId="0" applyFont="1" applyBorder="1" applyAlignment="1">
      <alignment horizontal="center" vertical="center" shrinkToFit="1"/>
    </xf>
    <xf numFmtId="0" fontId="6" fillId="3" borderId="39" xfId="0" applyFont="1" applyFill="1" applyBorder="1" applyAlignment="1" applyProtection="1">
      <alignment horizontal="center" vertical="center" wrapText="1"/>
      <protection locked="0"/>
    </xf>
    <xf numFmtId="0" fontId="6" fillId="3" borderId="40" xfId="0" applyFont="1" applyFill="1" applyBorder="1" applyAlignment="1" applyProtection="1">
      <alignment horizontal="center" vertical="center" wrapText="1"/>
      <protection locked="0"/>
    </xf>
    <xf numFmtId="0" fontId="6" fillId="3" borderId="36" xfId="0" applyFont="1" applyFill="1" applyBorder="1" applyAlignment="1" applyProtection="1">
      <alignment horizontal="center" vertical="center" wrapText="1"/>
      <protection locked="0"/>
    </xf>
    <xf numFmtId="0" fontId="6" fillId="3" borderId="41" xfId="0" applyFont="1" applyFill="1" applyBorder="1" applyAlignment="1" applyProtection="1">
      <alignment horizontal="center" vertical="center" wrapText="1"/>
      <protection locked="0"/>
    </xf>
    <xf numFmtId="0" fontId="6" fillId="3" borderId="42" xfId="0" applyFont="1" applyFill="1" applyBorder="1" applyAlignment="1" applyProtection="1">
      <alignment horizontal="center" vertical="center" wrapText="1"/>
      <protection locked="0"/>
    </xf>
    <xf numFmtId="0" fontId="6" fillId="3" borderId="43" xfId="0" applyFont="1" applyFill="1" applyBorder="1" applyAlignment="1" applyProtection="1">
      <alignment horizontal="center" vertical="center" wrapText="1"/>
      <protection locked="0"/>
    </xf>
    <xf numFmtId="0" fontId="6" fillId="3" borderId="19" xfId="0" applyFont="1" applyFill="1" applyBorder="1" applyAlignment="1" applyProtection="1">
      <alignment horizontal="center" vertical="center" wrapText="1"/>
      <protection locked="0"/>
    </xf>
    <xf numFmtId="0" fontId="6" fillId="3" borderId="37" xfId="0" applyFont="1" applyFill="1" applyBorder="1" applyAlignment="1" applyProtection="1">
      <alignment horizontal="center" vertical="center" wrapText="1"/>
      <protection locked="0"/>
    </xf>
    <xf numFmtId="0" fontId="6" fillId="3" borderId="22" xfId="0" applyFont="1" applyFill="1" applyBorder="1" applyAlignment="1" applyProtection="1">
      <alignment horizontal="center" vertical="center" wrapText="1"/>
      <protection locked="0"/>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6" xfId="0" applyFont="1" applyBorder="1" applyAlignment="1">
      <alignment horizontal="center" vertical="center" shrinkToFit="1"/>
    </xf>
    <xf numFmtId="0" fontId="6" fillId="0" borderId="16" xfId="0" applyFont="1" applyBorder="1" applyAlignment="1">
      <alignment horizontal="left" vertical="center" shrinkToFit="1"/>
    </xf>
    <xf numFmtId="0" fontId="6" fillId="0" borderId="8" xfId="0" applyFont="1" applyBorder="1" applyAlignment="1">
      <alignment horizontal="left" vertical="center" shrinkToFit="1"/>
    </xf>
    <xf numFmtId="0" fontId="6" fillId="0" borderId="7" xfId="0" applyFont="1" applyBorder="1" applyAlignment="1">
      <alignment horizontal="left" vertical="center"/>
    </xf>
    <xf numFmtId="0" fontId="6" fillId="0" borderId="16" xfId="0" applyFont="1" applyBorder="1" applyAlignment="1">
      <alignment horizontal="left" vertical="center"/>
    </xf>
    <xf numFmtId="0" fontId="6" fillId="0" borderId="17" xfId="0" applyFont="1" applyBorder="1" applyAlignment="1">
      <alignment horizontal="center" vertical="center" shrinkToFit="1"/>
    </xf>
    <xf numFmtId="0" fontId="6" fillId="0" borderId="46" xfId="0" applyFont="1" applyBorder="1" applyAlignment="1">
      <alignment horizontal="center" vertical="center" shrinkToFit="1"/>
    </xf>
    <xf numFmtId="0" fontId="6" fillId="0" borderId="26" xfId="0" applyFont="1" applyBorder="1" applyAlignment="1">
      <alignment horizontal="center" vertical="center" shrinkToFit="1"/>
    </xf>
    <xf numFmtId="0" fontId="6" fillId="0" borderId="0" xfId="0" applyFont="1" applyAlignment="1">
      <alignment horizontal="center" vertical="center" shrinkToFit="1"/>
    </xf>
    <xf numFmtId="0" fontId="6" fillId="0" borderId="18" xfId="0" applyFont="1" applyBorder="1" applyAlignment="1">
      <alignment horizontal="left" vertical="center" shrinkToFit="1"/>
    </xf>
    <xf numFmtId="0" fontId="6" fillId="0" borderId="48" xfId="0" applyFont="1" applyBorder="1" applyAlignment="1">
      <alignment horizontal="left" vertical="center" shrinkToFit="1"/>
    </xf>
    <xf numFmtId="0" fontId="6" fillId="0" borderId="39" xfId="0" applyFont="1" applyBorder="1" applyAlignment="1">
      <alignment horizontal="left" vertical="center" shrinkToFit="1"/>
    </xf>
    <xf numFmtId="0" fontId="6" fillId="0" borderId="40" xfId="0" applyFont="1" applyBorder="1" applyAlignment="1">
      <alignment horizontal="left" vertical="center" shrinkToFit="1"/>
    </xf>
    <xf numFmtId="0" fontId="3" fillId="0" borderId="0" xfId="0" applyFont="1" applyAlignment="1">
      <alignment horizontal="right"/>
    </xf>
    <xf numFmtId="0" fontId="6" fillId="0" borderId="44" xfId="0" applyFont="1" applyBorder="1" applyAlignment="1">
      <alignment horizontal="left" vertical="center" shrinkToFit="1"/>
    </xf>
    <xf numFmtId="0" fontId="6" fillId="0" borderId="46" xfId="0" applyFont="1" applyBorder="1" applyAlignment="1">
      <alignment horizontal="left" vertical="center" shrinkToFit="1"/>
    </xf>
    <xf numFmtId="0" fontId="6" fillId="0" borderId="31" xfId="0" applyFont="1" applyBorder="1" applyAlignment="1">
      <alignment horizontal="center" vertical="center"/>
    </xf>
    <xf numFmtId="0" fontId="6" fillId="0" borderId="48" xfId="0" applyFont="1" applyBorder="1" applyAlignment="1">
      <alignment horizontal="center" vertical="center"/>
    </xf>
    <xf numFmtId="0" fontId="6" fillId="0" borderId="68" xfId="0" applyFont="1" applyBorder="1" applyAlignment="1">
      <alignment horizontal="center" vertical="center"/>
    </xf>
    <xf numFmtId="0" fontId="6" fillId="0" borderId="40" xfId="0" applyFont="1" applyBorder="1" applyAlignment="1">
      <alignment horizontal="center" vertical="center"/>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6" fillId="0" borderId="37" xfId="0" applyFont="1" applyBorder="1" applyAlignment="1">
      <alignment horizontal="center" vertical="center"/>
    </xf>
    <xf numFmtId="0" fontId="6" fillId="0" borderId="45" xfId="0" applyFont="1" applyBorder="1" applyAlignment="1">
      <alignment horizontal="left" vertical="center"/>
    </xf>
    <xf numFmtId="0" fontId="6" fillId="0" borderId="24" xfId="0" applyFont="1" applyBorder="1" applyAlignment="1">
      <alignment horizontal="left" vertical="center"/>
    </xf>
    <xf numFmtId="0" fontId="6" fillId="0" borderId="25" xfId="0" applyFont="1" applyBorder="1" applyAlignment="1">
      <alignment horizontal="left" vertical="center"/>
    </xf>
    <xf numFmtId="0" fontId="7" fillId="0" borderId="0" xfId="0" applyFont="1" applyAlignment="1">
      <alignment horizontal="right" vertical="center"/>
    </xf>
    <xf numFmtId="0" fontId="6" fillId="0" borderId="0" xfId="0" applyFont="1" applyAlignment="1">
      <alignment horizontal="left" vertical="center"/>
    </xf>
    <xf numFmtId="0" fontId="3" fillId="0" borderId="10" xfId="0" applyFont="1" applyBorder="1" applyAlignment="1">
      <alignment horizontal="center" vertical="center" shrinkToFit="1"/>
    </xf>
    <xf numFmtId="0" fontId="6" fillId="3" borderId="11"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0" borderId="8" xfId="0" applyFont="1" applyBorder="1" applyAlignment="1">
      <alignment horizontal="center" vertical="center"/>
    </xf>
    <xf numFmtId="0" fontId="6" fillId="0" borderId="7" xfId="0" applyFont="1" applyBorder="1" applyAlignment="1">
      <alignment horizontal="center" vertical="center"/>
    </xf>
    <xf numFmtId="0" fontId="6" fillId="0" borderId="32" xfId="0" applyFont="1" applyBorder="1" applyAlignment="1">
      <alignment horizontal="center" vertical="center"/>
    </xf>
    <xf numFmtId="0" fontId="6" fillId="0" borderId="32" xfId="0" applyFont="1" applyBorder="1" applyAlignment="1">
      <alignment horizontal="center" vertical="center" shrinkToFit="1"/>
    </xf>
    <xf numFmtId="0" fontId="6" fillId="3" borderId="23" xfId="0" applyFont="1" applyFill="1" applyBorder="1" applyAlignment="1" applyProtection="1">
      <alignment horizontal="center" vertical="center" wrapText="1"/>
      <protection locked="0"/>
    </xf>
    <xf numFmtId="0" fontId="6" fillId="3" borderId="24" xfId="0" applyFont="1" applyFill="1" applyBorder="1" applyAlignment="1" applyProtection="1">
      <alignment horizontal="center" vertical="center" wrapText="1"/>
      <protection locked="0"/>
    </xf>
    <xf numFmtId="0" fontId="6" fillId="0" borderId="19" xfId="0" applyFont="1" applyBorder="1" applyAlignment="1">
      <alignment horizontal="center" vertical="center" shrinkToFit="1"/>
    </xf>
    <xf numFmtId="0" fontId="6" fillId="0" borderId="37" xfId="0" applyFont="1" applyBorder="1" applyAlignment="1">
      <alignment horizontal="center" vertical="center" shrinkToFit="1"/>
    </xf>
    <xf numFmtId="0" fontId="3" fillId="0" borderId="0" xfId="0" applyFont="1" applyAlignment="1">
      <alignment horizontal="center" vertical="center"/>
    </xf>
    <xf numFmtId="0" fontId="3" fillId="0" borderId="8" xfId="0" applyFont="1" applyBorder="1" applyAlignment="1">
      <alignment horizontal="center" vertical="center" shrinkToFit="1"/>
    </xf>
    <xf numFmtId="0" fontId="4" fillId="0" borderId="1" xfId="0" applyFont="1" applyBorder="1" applyAlignment="1">
      <alignment horizontal="center" vertical="center"/>
    </xf>
    <xf numFmtId="0" fontId="3" fillId="0" borderId="21"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22" xfId="0" applyFont="1" applyBorder="1" applyAlignment="1">
      <alignment horizontal="left" vertical="center" shrinkToFit="1"/>
    </xf>
    <xf numFmtId="0" fontId="3" fillId="0" borderId="6" xfId="0" applyFont="1" applyBorder="1" applyAlignment="1">
      <alignment horizontal="left" vertical="center" shrinkToFit="1"/>
    </xf>
    <xf numFmtId="0" fontId="3" fillId="4" borderId="58" xfId="0" applyFont="1" applyFill="1" applyBorder="1" applyAlignment="1">
      <alignment horizontal="center" vertical="center" shrinkToFit="1"/>
    </xf>
    <xf numFmtId="0" fontId="4" fillId="4" borderId="14" xfId="0" applyFont="1" applyFill="1" applyBorder="1" applyAlignment="1">
      <alignment horizontal="center" vertical="center"/>
    </xf>
    <xf numFmtId="0" fontId="4" fillId="5" borderId="38" xfId="0" applyFont="1" applyFill="1" applyBorder="1" applyAlignment="1">
      <alignment horizontal="center" vertical="center"/>
    </xf>
    <xf numFmtId="0" fontId="4" fillId="5" borderId="59" xfId="0" applyFont="1" applyFill="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3" fillId="0" borderId="26" xfId="0" applyFont="1" applyBorder="1" applyAlignment="1">
      <alignment horizontal="left" vertical="center" shrinkToFit="1"/>
    </xf>
    <xf numFmtId="0" fontId="3" fillId="0" borderId="0" xfId="0" applyFont="1" applyAlignment="1">
      <alignment horizontal="left" vertical="center" shrinkToFit="1"/>
    </xf>
    <xf numFmtId="0" fontId="3" fillId="0" borderId="27" xfId="0" applyFont="1" applyBorder="1" applyAlignment="1">
      <alignment horizontal="left" vertical="center" shrinkToFit="1"/>
    </xf>
    <xf numFmtId="0" fontId="3" fillId="0" borderId="28" xfId="0" applyFont="1" applyBorder="1" applyAlignment="1">
      <alignment horizontal="left" vertical="center" shrinkToFit="1"/>
    </xf>
    <xf numFmtId="0" fontId="3" fillId="0" borderId="29" xfId="0" applyFont="1" applyBorder="1" applyAlignment="1">
      <alignment horizontal="left" vertical="center" shrinkToFit="1"/>
    </xf>
    <xf numFmtId="0" fontId="3" fillId="0" borderId="30" xfId="0" applyFont="1" applyBorder="1" applyAlignment="1">
      <alignment horizontal="left" vertical="center" shrinkToFit="1"/>
    </xf>
    <xf numFmtId="0" fontId="4" fillId="2" borderId="65" xfId="0" applyFont="1" applyFill="1" applyBorder="1" applyAlignment="1" applyProtection="1">
      <alignment horizontal="center" vertical="center"/>
      <protection locked="0"/>
    </xf>
    <xf numFmtId="0" fontId="4" fillId="2" borderId="66" xfId="0" applyFont="1" applyFill="1" applyBorder="1" applyAlignment="1" applyProtection="1">
      <alignment horizontal="center" vertical="center"/>
      <protection locked="0"/>
    </xf>
    <xf numFmtId="0" fontId="3" fillId="0" borderId="12" xfId="0" applyFont="1" applyBorder="1" applyAlignment="1">
      <alignment horizontal="left" vertical="center"/>
    </xf>
    <xf numFmtId="0" fontId="3" fillId="0" borderId="1" xfId="0" applyFont="1" applyBorder="1" applyAlignment="1">
      <alignment horizontal="left" vertical="center"/>
    </xf>
    <xf numFmtId="0" fontId="4" fillId="4" borderId="55" xfId="0" applyFont="1" applyFill="1" applyBorder="1" applyAlignment="1">
      <alignment horizontal="center" vertical="center"/>
    </xf>
    <xf numFmtId="0" fontId="4" fillId="4" borderId="60" xfId="0" applyFont="1" applyFill="1" applyBorder="1" applyAlignment="1">
      <alignment horizontal="center" vertical="center"/>
    </xf>
    <xf numFmtId="0" fontId="6" fillId="0" borderId="15" xfId="0" applyFont="1" applyBorder="1" applyAlignment="1">
      <alignment horizontal="left" vertical="center" shrinkToFit="1"/>
    </xf>
    <xf numFmtId="0" fontId="6" fillId="0" borderId="5" xfId="0" applyFont="1" applyBorder="1" applyAlignment="1">
      <alignment horizontal="left" vertical="center" shrinkToFit="1"/>
    </xf>
    <xf numFmtId="0" fontId="6" fillId="0" borderId="4" xfId="0" applyFont="1" applyBorder="1" applyAlignment="1">
      <alignment horizontal="left" vertical="center"/>
    </xf>
    <xf numFmtId="0" fontId="6" fillId="0" borderId="15" xfId="0" applyFont="1" applyBorder="1" applyAlignment="1">
      <alignment horizontal="left" vertical="center"/>
    </xf>
    <xf numFmtId="0" fontId="6" fillId="0" borderId="28" xfId="0" applyFont="1" applyBorder="1" applyAlignment="1">
      <alignment horizontal="left" vertical="center"/>
    </xf>
    <xf numFmtId="0" fontId="6" fillId="0" borderId="29" xfId="0" applyFont="1" applyBorder="1" applyAlignment="1">
      <alignment horizontal="left" vertical="center"/>
    </xf>
    <xf numFmtId="0" fontId="6" fillId="0" borderId="17" xfId="0" applyFont="1" applyBorder="1" applyAlignment="1">
      <alignment horizontal="left" vertical="center" shrinkToFit="1"/>
    </xf>
    <xf numFmtId="0" fontId="4" fillId="4" borderId="56" xfId="0" applyFont="1" applyFill="1" applyBorder="1" applyAlignment="1">
      <alignment horizontal="center" vertical="center"/>
    </xf>
    <xf numFmtId="0" fontId="4" fillId="4" borderId="57" xfId="0" applyFont="1" applyFill="1" applyBorder="1" applyAlignment="1">
      <alignment horizontal="center" vertical="center"/>
    </xf>
    <xf numFmtId="0" fontId="4" fillId="4" borderId="61" xfId="0" applyFont="1" applyFill="1" applyBorder="1" applyAlignment="1">
      <alignment horizontal="center" vertical="center"/>
    </xf>
    <xf numFmtId="0" fontId="4" fillId="4" borderId="62" xfId="0" applyFont="1" applyFill="1" applyBorder="1" applyAlignment="1">
      <alignment horizontal="center" vertical="center"/>
    </xf>
    <xf numFmtId="0" fontId="4" fillId="0" borderId="29"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7" fillId="0" borderId="16" xfId="0" applyFont="1" applyBorder="1" applyAlignment="1">
      <alignment horizontal="left" vertical="center"/>
    </xf>
    <xf numFmtId="0" fontId="9" fillId="0" borderId="0" xfId="0" applyFont="1" applyAlignment="1">
      <alignment horizontal="center" vertical="center"/>
    </xf>
    <xf numFmtId="0" fontId="9" fillId="0" borderId="0" xfId="0" applyFont="1" applyBorder="1" applyAlignment="1">
      <alignment horizontal="center" vertical="center"/>
    </xf>
    <xf numFmtId="0" fontId="4" fillId="0" borderId="28" xfId="0" applyFont="1" applyBorder="1" applyAlignment="1">
      <alignment horizontal="center" vertical="center"/>
    </xf>
    <xf numFmtId="0" fontId="3" fillId="0" borderId="20" xfId="0" applyFont="1" applyBorder="1" applyAlignment="1">
      <alignment horizontal="left" vertical="center" shrinkToFit="1"/>
    </xf>
    <xf numFmtId="0" fontId="3" fillId="0" borderId="2" xfId="0" applyFont="1" applyBorder="1" applyAlignment="1">
      <alignment horizontal="left" vertical="center" shrinkToFit="1"/>
    </xf>
    <xf numFmtId="0" fontId="4" fillId="0" borderId="0" xfId="0" applyFont="1" applyAlignment="1">
      <alignment horizontal="center" vertical="center"/>
    </xf>
    <xf numFmtId="0" fontId="3" fillId="0" borderId="17" xfId="0" applyFont="1" applyBorder="1" applyAlignment="1">
      <alignment horizontal="left" vertical="center" shrinkToFit="1"/>
    </xf>
    <xf numFmtId="0" fontId="3" fillId="0" borderId="18" xfId="0" applyFont="1" applyBorder="1" applyAlignment="1">
      <alignment horizontal="left" vertical="center" shrinkToFit="1"/>
    </xf>
    <xf numFmtId="0" fontId="3" fillId="0" borderId="34" xfId="0" applyFont="1" applyBorder="1" applyAlignment="1">
      <alignment horizontal="right" vertical="center" shrinkToFit="1"/>
    </xf>
    <xf numFmtId="0" fontId="3" fillId="0" borderId="39" xfId="0" applyFont="1" applyBorder="1" applyAlignment="1">
      <alignment horizontal="right" vertical="center" shrinkToFit="1"/>
    </xf>
    <xf numFmtId="0" fontId="3" fillId="0" borderId="19" xfId="0" applyFont="1" applyBorder="1" applyAlignment="1">
      <alignment horizontal="left" vertical="center" shrinkToFit="1"/>
    </xf>
    <xf numFmtId="0" fontId="3" fillId="0" borderId="23" xfId="0" applyFont="1" applyBorder="1" applyAlignment="1">
      <alignment horizontal="left" vertical="center" shrinkToFit="1"/>
    </xf>
    <xf numFmtId="0" fontId="3" fillId="0" borderId="24" xfId="0" applyFont="1" applyBorder="1" applyAlignment="1">
      <alignment horizontal="left" vertical="center" shrinkToFit="1"/>
    </xf>
    <xf numFmtId="0" fontId="3" fillId="0" borderId="25" xfId="0" applyFont="1" applyBorder="1" applyAlignment="1">
      <alignment horizontal="left" vertical="center" shrinkToFit="1"/>
    </xf>
  </cellXfs>
  <cellStyles count="1">
    <cellStyle name="標準" xfId="0" builtinId="0"/>
  </cellStyles>
  <dxfs count="0"/>
  <tableStyles count="0" defaultTableStyle="TableStyleMedium2" defaultPivotStyle="PivotStyleLight16"/>
  <colors>
    <mruColors>
      <color rgb="FFFFCCCC"/>
      <color rgb="FF99FF99"/>
      <color rgb="FFFFFF99"/>
      <color rgb="FFFFFFCC"/>
      <color rgb="FFE8B3B9"/>
      <color rgb="FFFCD883"/>
      <color rgb="FFE8B2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11"/>
  <sheetViews>
    <sheetView tabSelected="1" view="pageBreakPreview" zoomScale="85" zoomScaleNormal="70" zoomScaleSheetLayoutView="85" workbookViewId="0">
      <selection activeCell="D18" sqref="D18"/>
    </sheetView>
  </sheetViews>
  <sheetFormatPr defaultColWidth="11.5546875" defaultRowHeight="14.25" x14ac:dyDescent="0.4"/>
  <cols>
    <col min="1" max="1" width="2.33203125" style="1" customWidth="1"/>
    <col min="2" max="3" width="13.6640625" style="1" customWidth="1"/>
    <col min="4" max="4" width="10.33203125" style="1" customWidth="1"/>
    <col min="5" max="5" width="2.33203125" style="1" customWidth="1"/>
    <col min="6" max="6" width="10.33203125" style="1" customWidth="1"/>
    <col min="7" max="7" width="2.33203125" style="1" customWidth="1"/>
    <col min="8" max="8" width="10.33203125" style="1" customWidth="1"/>
    <col min="9" max="9" width="2.33203125" style="1" customWidth="1"/>
    <col min="10" max="10" width="10.33203125" style="1" customWidth="1"/>
    <col min="11" max="11" width="2.33203125" style="1" customWidth="1"/>
    <col min="12" max="12" width="0.5546875" style="1" customWidth="1"/>
    <col min="13" max="13" width="3.33203125" style="1" hidden="1" customWidth="1"/>
    <col min="14" max="14" width="26.33203125" style="2" hidden="1" customWidth="1"/>
    <col min="15" max="21" width="9.6640625" style="2" hidden="1" customWidth="1"/>
    <col min="22" max="22" width="11.5546875" style="1" hidden="1" customWidth="1"/>
    <col min="23" max="16384" width="11.5546875" style="1"/>
  </cols>
  <sheetData>
    <row r="1" spans="1:19" ht="18" customHeight="1" x14ac:dyDescent="0.4">
      <c r="B1" s="212" t="s">
        <v>62</v>
      </c>
      <c r="C1" s="212"/>
      <c r="D1" s="212"/>
      <c r="E1" s="212"/>
      <c r="F1" s="212"/>
      <c r="G1" s="212"/>
      <c r="H1" s="212"/>
      <c r="I1" s="212"/>
      <c r="J1" s="212"/>
      <c r="K1" s="212"/>
    </row>
    <row r="2" spans="1:19" ht="18" customHeight="1" x14ac:dyDescent="0.4">
      <c r="B2" s="212"/>
      <c r="C2" s="212"/>
      <c r="D2" s="212"/>
      <c r="E2" s="212"/>
      <c r="F2" s="212"/>
      <c r="G2" s="212"/>
      <c r="H2" s="212"/>
      <c r="I2" s="212"/>
      <c r="J2" s="212"/>
      <c r="K2" s="212"/>
    </row>
    <row r="3" spans="1:19" ht="18" customHeight="1" x14ac:dyDescent="0.4">
      <c r="B3" s="90"/>
      <c r="C3" s="90"/>
      <c r="D3" s="90"/>
      <c r="E3" s="90"/>
      <c r="F3" s="90"/>
      <c r="G3" s="90"/>
      <c r="H3" s="90"/>
      <c r="I3" s="90"/>
      <c r="J3" s="90"/>
      <c r="K3" s="90"/>
    </row>
    <row r="4" spans="1:19" ht="18.75" customHeight="1" x14ac:dyDescent="0.4">
      <c r="B4" s="174" t="s">
        <v>63</v>
      </c>
      <c r="C4" s="174"/>
      <c r="D4" s="16"/>
      <c r="E4" s="16"/>
      <c r="F4" s="16"/>
      <c r="G4" s="16"/>
      <c r="H4" s="16"/>
      <c r="I4" s="16"/>
      <c r="J4" s="16"/>
      <c r="K4" s="16"/>
    </row>
    <row r="5" spans="1:19" ht="18.75" customHeight="1" x14ac:dyDescent="0.4">
      <c r="B5" s="223" t="s">
        <v>152</v>
      </c>
      <c r="C5" s="224"/>
      <c r="D5" s="224"/>
      <c r="E5" s="224"/>
      <c r="F5" s="224"/>
      <c r="G5" s="224"/>
      <c r="H5" s="224"/>
      <c r="I5" s="224"/>
      <c r="J5" s="224"/>
      <c r="K5" s="225"/>
    </row>
    <row r="6" spans="1:19" ht="18.75" customHeight="1" x14ac:dyDescent="0.4">
      <c r="B6" s="185" t="s">
        <v>140</v>
      </c>
      <c r="C6" s="186"/>
      <c r="D6" s="186"/>
      <c r="E6" s="186"/>
      <c r="F6" s="186"/>
      <c r="G6" s="186"/>
      <c r="H6" s="186"/>
      <c r="I6" s="186"/>
      <c r="J6" s="186"/>
      <c r="K6" s="187"/>
    </row>
    <row r="7" spans="1:19" ht="18.75" customHeight="1" x14ac:dyDescent="0.4">
      <c r="B7" s="185" t="s">
        <v>76</v>
      </c>
      <c r="C7" s="186"/>
      <c r="D7" s="186"/>
      <c r="E7" s="186"/>
      <c r="F7" s="186"/>
      <c r="G7" s="186"/>
      <c r="H7" s="186"/>
      <c r="I7" s="186"/>
      <c r="J7" s="186"/>
      <c r="K7" s="187"/>
    </row>
    <row r="8" spans="1:19" ht="18.75" customHeight="1" x14ac:dyDescent="0.4">
      <c r="B8" s="188" t="s">
        <v>114</v>
      </c>
      <c r="C8" s="189"/>
      <c r="D8" s="189"/>
      <c r="E8" s="189"/>
      <c r="F8" s="189"/>
      <c r="G8" s="189"/>
      <c r="H8" s="189"/>
      <c r="I8" s="189"/>
      <c r="J8" s="189"/>
      <c r="K8" s="190"/>
    </row>
    <row r="9" spans="1:19" ht="18.75" customHeight="1" x14ac:dyDescent="0.4">
      <c r="B9" s="14"/>
      <c r="C9" s="14"/>
      <c r="D9" s="14"/>
      <c r="E9" s="14"/>
      <c r="F9" s="14"/>
      <c r="G9" s="14"/>
      <c r="H9" s="14"/>
      <c r="I9" s="14"/>
      <c r="J9" s="14"/>
      <c r="K9" s="14"/>
      <c r="N9" s="2" t="s">
        <v>56</v>
      </c>
    </row>
    <row r="10" spans="1:19" ht="18.75" customHeight="1" x14ac:dyDescent="0.4">
      <c r="B10" s="174" t="s">
        <v>75</v>
      </c>
      <c r="C10" s="183"/>
      <c r="D10" s="191" t="s">
        <v>20</v>
      </c>
      <c r="E10" s="192"/>
      <c r="F10" s="193" t="s">
        <v>83</v>
      </c>
      <c r="G10" s="194"/>
      <c r="H10" s="194"/>
      <c r="I10" s="194"/>
      <c r="J10" s="194"/>
      <c r="K10" s="194"/>
      <c r="N10" s="3" t="s">
        <v>20</v>
      </c>
      <c r="O10" s="3" t="s">
        <v>21</v>
      </c>
      <c r="P10" s="3" t="s">
        <v>22</v>
      </c>
      <c r="R10" s="2" t="s">
        <v>98</v>
      </c>
      <c r="S10" s="2" t="s">
        <v>99</v>
      </c>
    </row>
    <row r="11" spans="1:19" ht="18.75" customHeight="1" x14ac:dyDescent="0.4">
      <c r="B11" s="11"/>
      <c r="C11" s="11"/>
      <c r="D11" s="11"/>
      <c r="E11" s="11"/>
      <c r="F11" s="11"/>
      <c r="G11" s="11"/>
      <c r="H11" s="11"/>
      <c r="I11" s="11"/>
      <c r="J11" s="11"/>
      <c r="K11" s="11"/>
    </row>
    <row r="12" spans="1:19" ht="18.75" customHeight="1" x14ac:dyDescent="0.4">
      <c r="B12" s="174" t="s">
        <v>18</v>
      </c>
      <c r="C12" s="174"/>
      <c r="D12" s="214"/>
      <c r="E12" s="208"/>
      <c r="F12" s="208"/>
      <c r="G12" s="208"/>
      <c r="H12" s="208"/>
      <c r="I12" s="208"/>
      <c r="J12" s="208"/>
      <c r="K12" s="208"/>
      <c r="N12" s="3" t="s">
        <v>0</v>
      </c>
      <c r="O12" s="3"/>
    </row>
    <row r="13" spans="1:19" ht="18.75" customHeight="1" x14ac:dyDescent="0.4">
      <c r="B13" s="216" t="s">
        <v>141</v>
      </c>
      <c r="C13" s="218"/>
      <c r="D13" s="23"/>
      <c r="E13" s="19" t="s">
        <v>15</v>
      </c>
      <c r="F13" s="215" t="s">
        <v>145</v>
      </c>
      <c r="G13" s="216"/>
      <c r="H13" s="216"/>
      <c r="I13" s="216"/>
      <c r="J13" s="216"/>
      <c r="K13" s="216"/>
      <c r="N13" s="3" t="s">
        <v>2</v>
      </c>
      <c r="O13" s="3">
        <f>D13</f>
        <v>0</v>
      </c>
    </row>
    <row r="14" spans="1:19" ht="18.75" customHeight="1" x14ac:dyDescent="0.4">
      <c r="A14" s="1" t="s">
        <v>19</v>
      </c>
      <c r="B14" s="176" t="s">
        <v>142</v>
      </c>
      <c r="C14" s="219"/>
      <c r="D14" s="24"/>
      <c r="E14" s="20" t="s">
        <v>15</v>
      </c>
      <c r="F14" s="175" t="s">
        <v>146</v>
      </c>
      <c r="G14" s="176"/>
      <c r="H14" s="176"/>
      <c r="I14" s="176"/>
      <c r="J14" s="176"/>
      <c r="K14" s="176"/>
      <c r="N14" s="3" t="s">
        <v>1</v>
      </c>
      <c r="O14" s="3">
        <f>IF(D14&gt;100000,((D14-100000)*0.5)+68000,IF(D14&gt;50000,((D14-50000)*0.6)+38000,IF(D14&gt;10000,((D14-10000)*0.7)+10000,D14)))</f>
        <v>0</v>
      </c>
    </row>
    <row r="15" spans="1:19" ht="18.75" customHeight="1" x14ac:dyDescent="0.4">
      <c r="B15" s="176" t="s">
        <v>143</v>
      </c>
      <c r="C15" s="219"/>
      <c r="D15" s="24"/>
      <c r="E15" s="20" t="s">
        <v>15</v>
      </c>
      <c r="F15" s="175" t="s">
        <v>153</v>
      </c>
      <c r="G15" s="176"/>
      <c r="H15" s="176"/>
      <c r="I15" s="176"/>
      <c r="J15" s="176"/>
      <c r="K15" s="176"/>
      <c r="N15" s="3" t="s">
        <v>137</v>
      </c>
      <c r="O15" s="3">
        <f>D15*(1/3)</f>
        <v>0</v>
      </c>
    </row>
    <row r="16" spans="1:19" ht="18.75" customHeight="1" x14ac:dyDescent="0.4">
      <c r="B16" s="92" t="s">
        <v>144</v>
      </c>
      <c r="C16" s="93"/>
      <c r="D16" s="25"/>
      <c r="E16" s="21" t="s">
        <v>15</v>
      </c>
      <c r="F16" s="94" t="s">
        <v>154</v>
      </c>
      <c r="G16" s="92"/>
      <c r="H16" s="92"/>
      <c r="I16" s="92"/>
      <c r="J16" s="92"/>
      <c r="K16" s="92"/>
      <c r="N16" s="3"/>
      <c r="O16" s="3"/>
    </row>
    <row r="17" spans="2:21" ht="18.75" customHeight="1" x14ac:dyDescent="0.4">
      <c r="B17" s="220" t="s">
        <v>139</v>
      </c>
      <c r="C17" s="221"/>
      <c r="D17" s="26">
        <f>SUM(D13:D16)</f>
        <v>0</v>
      </c>
      <c r="E17" s="21" t="s">
        <v>15</v>
      </c>
      <c r="F17" s="94" t="s">
        <v>147</v>
      </c>
      <c r="G17" s="92"/>
      <c r="H17" s="92"/>
      <c r="I17" s="92"/>
      <c r="J17" s="92"/>
      <c r="K17" s="92"/>
      <c r="N17" s="3"/>
      <c r="O17" s="3"/>
    </row>
    <row r="18" spans="2:21" ht="18.75" customHeight="1" x14ac:dyDescent="0.4">
      <c r="B18" s="178" t="s">
        <v>138</v>
      </c>
      <c r="C18" s="222"/>
      <c r="D18" s="27"/>
      <c r="E18" s="22" t="s">
        <v>15</v>
      </c>
      <c r="F18" s="177" t="s">
        <v>148</v>
      </c>
      <c r="G18" s="178"/>
      <c r="H18" s="178"/>
      <c r="I18" s="178"/>
      <c r="J18" s="178"/>
      <c r="K18" s="178"/>
      <c r="N18" s="3" t="s">
        <v>3</v>
      </c>
      <c r="O18" s="3">
        <f>D18</f>
        <v>0</v>
      </c>
    </row>
    <row r="19" spans="2:21" ht="18.75" customHeight="1" x14ac:dyDescent="0.4">
      <c r="B19" s="15"/>
      <c r="C19" s="15"/>
      <c r="D19" s="11"/>
      <c r="E19" s="11"/>
      <c r="F19" s="11"/>
      <c r="G19" s="11"/>
      <c r="H19" s="11"/>
      <c r="I19" s="11"/>
      <c r="J19" s="11"/>
      <c r="K19" s="11"/>
    </row>
    <row r="20" spans="2:21" ht="18.75" customHeight="1" x14ac:dyDescent="0.4">
      <c r="B20" s="181" t="s">
        <v>77</v>
      </c>
      <c r="C20" s="195" t="s">
        <v>135</v>
      </c>
      <c r="D20" s="180" t="s">
        <v>23</v>
      </c>
      <c r="E20" s="180"/>
      <c r="F20" s="180" t="s">
        <v>24</v>
      </c>
      <c r="G20" s="180"/>
      <c r="H20" s="180" t="s">
        <v>25</v>
      </c>
      <c r="I20" s="180"/>
      <c r="J20" s="204" t="s">
        <v>79</v>
      </c>
      <c r="K20" s="205"/>
      <c r="N20" s="2" t="s">
        <v>57</v>
      </c>
      <c r="P20" s="2" t="s">
        <v>9</v>
      </c>
    </row>
    <row r="21" spans="2:21" ht="18.75" customHeight="1" x14ac:dyDescent="0.4">
      <c r="B21" s="182"/>
      <c r="C21" s="196"/>
      <c r="D21" s="179" t="s">
        <v>149</v>
      </c>
      <c r="E21" s="179"/>
      <c r="F21" s="179" t="s">
        <v>150</v>
      </c>
      <c r="G21" s="179"/>
      <c r="H21" s="179" t="s">
        <v>151</v>
      </c>
      <c r="I21" s="179"/>
      <c r="J21" s="206"/>
      <c r="K21" s="207"/>
      <c r="L21" s="4"/>
      <c r="M21" s="4"/>
      <c r="N21" s="3" t="s">
        <v>4</v>
      </c>
      <c r="O21" s="3">
        <f>O13+O14+O15+O18</f>
        <v>0</v>
      </c>
      <c r="P21" s="3">
        <v>1000</v>
      </c>
      <c r="Q21" s="5" t="str">
        <f>(IF(O21&gt;P21,"届出対象","届出対象外"))</f>
        <v>届出対象外</v>
      </c>
    </row>
    <row r="22" spans="2:21" ht="18.75" customHeight="1" x14ac:dyDescent="0.4">
      <c r="B22" s="17" t="str">
        <f>IF(OR(D10="駐車場整備地区",D10="商業地域"),Q21,Q30)</f>
        <v>届出対象外</v>
      </c>
      <c r="C22" s="18" t="s">
        <v>78</v>
      </c>
      <c r="D22" s="6" t="str">
        <f>IF(B22="届出対象",IF(OR(D10="駐車場整備地区",D10="商業地域"),U24,U32),"")</f>
        <v/>
      </c>
      <c r="E22" s="84" t="s">
        <v>16</v>
      </c>
      <c r="F22" s="6" t="str">
        <f>IF(B22="届出対象",IF(OR(D10="駐車場整備地区",D10="商業地域"),U25,U33),"")</f>
        <v/>
      </c>
      <c r="G22" s="84" t="s">
        <v>16</v>
      </c>
      <c r="H22" s="6" t="str">
        <f>IF(B22="届出対象",IF(OR(D10="駐車場整備地区",D10="商業地域"),U26,U34),"")</f>
        <v/>
      </c>
      <c r="I22" s="84" t="s">
        <v>16</v>
      </c>
      <c r="J22" s="6" t="str">
        <f>IF(B22="届出対象",D22+F22+H22,"")</f>
        <v/>
      </c>
      <c r="K22" s="85" t="s">
        <v>16</v>
      </c>
      <c r="L22" s="4"/>
      <c r="M22" s="4"/>
    </row>
    <row r="23" spans="2:21" ht="18.75" customHeight="1" x14ac:dyDescent="0.4">
      <c r="B23" s="14"/>
      <c r="C23" s="14"/>
      <c r="D23" s="217"/>
      <c r="E23" s="217"/>
      <c r="F23" s="172"/>
      <c r="G23" s="172"/>
      <c r="H23" s="172"/>
      <c r="I23" s="172"/>
      <c r="J23" s="172"/>
      <c r="K23" s="172"/>
      <c r="P23" s="2" t="s">
        <v>8</v>
      </c>
      <c r="Q23" s="2" t="s">
        <v>10</v>
      </c>
      <c r="R23" s="2" t="s">
        <v>11</v>
      </c>
      <c r="S23" s="2" t="s">
        <v>59</v>
      </c>
      <c r="T23" s="2" t="s">
        <v>12</v>
      </c>
      <c r="U23" s="2" t="s">
        <v>13</v>
      </c>
    </row>
    <row r="24" spans="2:21" ht="18.75" customHeight="1" x14ac:dyDescent="0.4">
      <c r="B24" s="183" t="s">
        <v>60</v>
      </c>
      <c r="C24" s="184"/>
      <c r="D24" s="11"/>
      <c r="E24" s="11"/>
      <c r="F24" s="11"/>
      <c r="G24" s="11"/>
      <c r="H24" s="11"/>
      <c r="I24" s="11"/>
      <c r="J24" s="11"/>
      <c r="K24" s="11"/>
      <c r="N24" s="3" t="s">
        <v>6</v>
      </c>
      <c r="O24" s="3">
        <f>O13+O14+O18</f>
        <v>0</v>
      </c>
      <c r="P24" s="3">
        <v>150</v>
      </c>
      <c r="Q24" s="3">
        <f>O24/P24</f>
        <v>0</v>
      </c>
      <c r="R24" s="3"/>
      <c r="S24" s="3"/>
      <c r="T24" s="3">
        <v>1</v>
      </c>
      <c r="U24" s="3">
        <f>T24</f>
        <v>1</v>
      </c>
    </row>
    <row r="25" spans="2:21" ht="18.75" customHeight="1" x14ac:dyDescent="0.4">
      <c r="B25" s="28" t="s">
        <v>49</v>
      </c>
      <c r="C25" s="29" t="s">
        <v>27</v>
      </c>
      <c r="D25" s="127" t="s">
        <v>28</v>
      </c>
      <c r="E25" s="127"/>
      <c r="F25" s="127" t="s">
        <v>29</v>
      </c>
      <c r="G25" s="127"/>
      <c r="H25" s="127" t="s">
        <v>30</v>
      </c>
      <c r="I25" s="127"/>
      <c r="J25" s="127" t="s">
        <v>31</v>
      </c>
      <c r="K25" s="160"/>
      <c r="N25" s="3" t="s">
        <v>7</v>
      </c>
      <c r="O25" s="13">
        <f>D15</f>
        <v>0</v>
      </c>
      <c r="P25" s="3">
        <v>350</v>
      </c>
      <c r="Q25" s="3">
        <f>O25/P25</f>
        <v>0</v>
      </c>
      <c r="R25" s="3"/>
      <c r="S25" s="3"/>
      <c r="T25" s="3" t="e">
        <f>ROUNDUP(((S26*0.3)-T24),0)</f>
        <v>#DIV/0!</v>
      </c>
      <c r="U25" s="3" t="e">
        <f>IF(T25=-1,0,T25)</f>
        <v>#DIV/0!</v>
      </c>
    </row>
    <row r="26" spans="2:21" ht="18.75" customHeight="1" x14ac:dyDescent="0.4">
      <c r="B26" s="30" t="s">
        <v>32</v>
      </c>
      <c r="C26" s="31" t="s">
        <v>33</v>
      </c>
      <c r="D26" s="128" t="s">
        <v>34</v>
      </c>
      <c r="E26" s="128"/>
      <c r="F26" s="128" t="s">
        <v>50</v>
      </c>
      <c r="G26" s="128"/>
      <c r="H26" s="128" t="s">
        <v>51</v>
      </c>
      <c r="I26" s="128"/>
      <c r="J26" s="128" t="s">
        <v>35</v>
      </c>
      <c r="K26" s="129"/>
      <c r="N26" s="3" t="s">
        <v>14</v>
      </c>
      <c r="O26" s="13">
        <f>O13+O14+D15+O18</f>
        <v>0</v>
      </c>
      <c r="P26" s="3" t="e">
        <f>1-((1000*(6000-O26))/((6000*O21)-(1000*O26)))</f>
        <v>#DIV/0!</v>
      </c>
      <c r="Q26" s="3">
        <f>Q24+Q25</f>
        <v>0</v>
      </c>
      <c r="R26" s="7" t="e">
        <f>IF(O26&lt;6000,Q26*P26,Q26)</f>
        <v>#DIV/0!</v>
      </c>
      <c r="S26" s="8" t="e">
        <f>ROUNDUP(R26,0)</f>
        <v>#DIV/0!</v>
      </c>
      <c r="T26" s="3" t="e">
        <f>S26-T25-T24</f>
        <v>#DIV/0!</v>
      </c>
      <c r="U26" s="3" t="e">
        <f>S26-U24-U25</f>
        <v>#DIV/0!</v>
      </c>
    </row>
    <row r="27" spans="2:21" ht="18.75" customHeight="1" x14ac:dyDescent="0.4">
      <c r="B27" s="30" t="s">
        <v>36</v>
      </c>
      <c r="C27" s="31" t="s">
        <v>37</v>
      </c>
      <c r="D27" s="128" t="s">
        <v>54</v>
      </c>
      <c r="E27" s="128"/>
      <c r="F27" s="128" t="s">
        <v>38</v>
      </c>
      <c r="G27" s="128"/>
      <c r="H27" s="128" t="s">
        <v>39</v>
      </c>
      <c r="I27" s="128"/>
      <c r="J27" s="128" t="s">
        <v>40</v>
      </c>
      <c r="K27" s="129"/>
    </row>
    <row r="28" spans="2:21" ht="18.75" customHeight="1" x14ac:dyDescent="0.4">
      <c r="B28" s="30" t="s">
        <v>41</v>
      </c>
      <c r="C28" s="31" t="s">
        <v>42</v>
      </c>
      <c r="D28" s="128" t="s">
        <v>43</v>
      </c>
      <c r="E28" s="128"/>
      <c r="F28" s="128" t="s">
        <v>44</v>
      </c>
      <c r="G28" s="128"/>
      <c r="H28" s="128" t="s">
        <v>45</v>
      </c>
      <c r="I28" s="128"/>
      <c r="J28" s="128" t="s">
        <v>46</v>
      </c>
      <c r="K28" s="129"/>
    </row>
    <row r="29" spans="2:21" ht="18.75" customHeight="1" x14ac:dyDescent="0.4">
      <c r="B29" s="32" t="s">
        <v>47</v>
      </c>
      <c r="C29" s="33" t="s">
        <v>55</v>
      </c>
      <c r="D29" s="130" t="s">
        <v>48</v>
      </c>
      <c r="E29" s="130"/>
      <c r="F29" s="130" t="s">
        <v>53</v>
      </c>
      <c r="G29" s="130"/>
      <c r="H29" s="130" t="s">
        <v>52</v>
      </c>
      <c r="I29" s="130"/>
      <c r="J29" s="130"/>
      <c r="K29" s="173"/>
      <c r="N29" s="2" t="s">
        <v>58</v>
      </c>
      <c r="P29" s="2" t="s">
        <v>9</v>
      </c>
    </row>
    <row r="30" spans="2:21" ht="18" customHeight="1" x14ac:dyDescent="0.4">
      <c r="B30" s="14"/>
      <c r="C30" s="14"/>
      <c r="D30" s="172"/>
      <c r="E30" s="172"/>
      <c r="F30" s="172"/>
      <c r="G30" s="172"/>
      <c r="H30" s="172"/>
      <c r="I30" s="172"/>
      <c r="J30" s="172"/>
      <c r="K30" s="172"/>
      <c r="L30" s="4"/>
      <c r="M30" s="4"/>
      <c r="N30" s="3" t="s">
        <v>5</v>
      </c>
      <c r="O30" s="3">
        <f>O13+O14+O18</f>
        <v>0</v>
      </c>
      <c r="P30" s="3">
        <v>3000</v>
      </c>
      <c r="Q30" s="5" t="str">
        <f>(IF(O30&gt;P30,"届出対象","届出対象外"))</f>
        <v>届出対象外</v>
      </c>
    </row>
    <row r="31" spans="2:21" ht="18" customHeight="1" x14ac:dyDescent="0.4">
      <c r="B31" s="91"/>
      <c r="C31" s="91"/>
      <c r="D31" s="91"/>
      <c r="E31" s="91"/>
      <c r="F31" s="91"/>
      <c r="G31" s="91"/>
      <c r="H31" s="91"/>
      <c r="I31" s="91"/>
      <c r="J31" s="91"/>
      <c r="K31" s="91"/>
      <c r="P31" s="2" t="s">
        <v>8</v>
      </c>
      <c r="Q31" s="2" t="s">
        <v>10</v>
      </c>
      <c r="R31" s="2" t="s">
        <v>11</v>
      </c>
      <c r="S31" s="2" t="s">
        <v>59</v>
      </c>
      <c r="T31" s="2" t="s">
        <v>12</v>
      </c>
      <c r="U31" s="2" t="s">
        <v>13</v>
      </c>
    </row>
    <row r="32" spans="2:21" ht="18" customHeight="1" x14ac:dyDescent="0.4">
      <c r="B32" s="91"/>
      <c r="C32" s="91"/>
      <c r="D32" s="91"/>
      <c r="E32" s="91"/>
      <c r="F32" s="91"/>
      <c r="G32" s="91"/>
      <c r="H32" s="91"/>
      <c r="I32" s="91"/>
      <c r="J32" s="91"/>
      <c r="K32" s="91"/>
      <c r="N32" s="3" t="s">
        <v>6</v>
      </c>
      <c r="O32" s="3">
        <f>O24</f>
        <v>0</v>
      </c>
      <c r="P32" s="3">
        <v>150</v>
      </c>
      <c r="Q32" s="3">
        <f>O32/P32</f>
        <v>0</v>
      </c>
      <c r="R32" s="3"/>
      <c r="S32" s="3"/>
      <c r="T32" s="3">
        <v>1</v>
      </c>
      <c r="U32" s="3">
        <f>T32</f>
        <v>1</v>
      </c>
    </row>
    <row r="33" spans="2:21" ht="18" customHeight="1" x14ac:dyDescent="0.4">
      <c r="B33" s="91"/>
      <c r="C33" s="91"/>
      <c r="D33" s="91"/>
      <c r="E33" s="91"/>
      <c r="F33" s="91"/>
      <c r="G33" s="91"/>
      <c r="H33" s="91"/>
      <c r="I33" s="91"/>
      <c r="J33" s="91"/>
      <c r="K33" s="91"/>
      <c r="N33" s="3"/>
      <c r="O33" s="3"/>
      <c r="P33" s="3"/>
      <c r="Q33" s="3"/>
      <c r="R33" s="3"/>
      <c r="S33" s="3"/>
      <c r="T33" s="3" t="e">
        <f>ROUNDUP(((S34*0.3)-T32),0)</f>
        <v>#DIV/0!</v>
      </c>
      <c r="U33" s="3" t="e">
        <f>IF(T33=-1,0,T33)</f>
        <v>#DIV/0!</v>
      </c>
    </row>
    <row r="34" spans="2:21" ht="18" customHeight="1" x14ac:dyDescent="0.4">
      <c r="B34" s="91"/>
      <c r="C34" s="91"/>
      <c r="D34" s="91"/>
      <c r="E34" s="91"/>
      <c r="F34" s="91"/>
      <c r="G34" s="91"/>
      <c r="H34" s="91"/>
      <c r="I34" s="158" t="s">
        <v>156</v>
      </c>
      <c r="J34" s="158"/>
      <c r="K34" s="158"/>
      <c r="N34" s="3" t="s">
        <v>14</v>
      </c>
      <c r="O34" s="13">
        <f>O26</f>
        <v>0</v>
      </c>
      <c r="P34" s="3" t="e">
        <f>1-((6000-O34)/O34)</f>
        <v>#DIV/0!</v>
      </c>
      <c r="Q34" s="3">
        <f>Q32</f>
        <v>0</v>
      </c>
      <c r="R34" s="7" t="e">
        <f>IF(O34&lt;6000,Q34*P34,Q34)</f>
        <v>#DIV/0!</v>
      </c>
      <c r="S34" s="8" t="e">
        <f>ROUNDUP(R34,0)</f>
        <v>#DIV/0!</v>
      </c>
      <c r="T34" s="3" t="e">
        <f>S34-T33-T32</f>
        <v>#DIV/0!</v>
      </c>
      <c r="U34" s="3" t="e">
        <f>S34-U32-U33</f>
        <v>#DIV/0!</v>
      </c>
    </row>
    <row r="35" spans="2:21" ht="18" customHeight="1" x14ac:dyDescent="0.4">
      <c r="B35" s="91"/>
      <c r="C35" s="91"/>
      <c r="D35" s="91"/>
      <c r="E35" s="91"/>
      <c r="F35" s="91"/>
      <c r="G35" s="91"/>
      <c r="H35" s="91"/>
      <c r="I35" s="91"/>
      <c r="J35" s="91"/>
      <c r="K35" s="91"/>
      <c r="N35" s="86"/>
      <c r="O35" s="87"/>
      <c r="P35" s="86"/>
      <c r="Q35" s="86"/>
      <c r="R35" s="88"/>
      <c r="S35" s="89"/>
      <c r="T35" s="86"/>
      <c r="U35" s="86"/>
    </row>
    <row r="36" spans="2:21" ht="18" customHeight="1" x14ac:dyDescent="0.4">
      <c r="B36" s="91"/>
      <c r="C36" s="91"/>
      <c r="D36" s="91"/>
      <c r="E36" s="91"/>
      <c r="F36" s="91"/>
      <c r="G36" s="91"/>
      <c r="H36" s="91"/>
      <c r="I36" s="91"/>
      <c r="J36" s="91"/>
      <c r="K36" s="91"/>
      <c r="N36" s="86"/>
      <c r="O36" s="87"/>
      <c r="P36" s="86"/>
      <c r="Q36" s="86"/>
      <c r="R36" s="88"/>
      <c r="S36" s="89"/>
      <c r="T36" s="86"/>
      <c r="U36" s="86"/>
    </row>
    <row r="37" spans="2:21" ht="18" hidden="1" customHeight="1" x14ac:dyDescent="0.4">
      <c r="B37" s="213" t="s">
        <v>84</v>
      </c>
      <c r="C37" s="213"/>
      <c r="D37" s="213"/>
      <c r="E37" s="213"/>
      <c r="F37" s="213"/>
      <c r="G37" s="213"/>
      <c r="H37" s="213"/>
      <c r="I37" s="213"/>
      <c r="J37" s="213"/>
      <c r="K37" s="213"/>
      <c r="N37" s="86"/>
      <c r="O37" s="87"/>
      <c r="P37" s="86"/>
      <c r="Q37" s="86"/>
      <c r="R37" s="88"/>
      <c r="S37" s="89"/>
      <c r="T37" s="86"/>
      <c r="U37" s="86"/>
    </row>
    <row r="38" spans="2:21" ht="18" hidden="1" customHeight="1" x14ac:dyDescent="0.4">
      <c r="B38" s="213"/>
      <c r="C38" s="213"/>
      <c r="D38" s="213"/>
      <c r="E38" s="213"/>
      <c r="F38" s="213"/>
      <c r="G38" s="213"/>
      <c r="H38" s="213"/>
      <c r="I38" s="213"/>
      <c r="J38" s="213"/>
      <c r="K38" s="213"/>
      <c r="N38" s="86"/>
      <c r="O38" s="87"/>
      <c r="P38" s="86"/>
      <c r="Q38" s="86"/>
      <c r="R38" s="88"/>
      <c r="S38" s="89"/>
      <c r="T38" s="86"/>
      <c r="U38" s="86"/>
    </row>
    <row r="39" spans="2:21" ht="18" hidden="1" customHeight="1" x14ac:dyDescent="0.4">
      <c r="B39" s="209" t="s">
        <v>85</v>
      </c>
      <c r="C39" s="210"/>
      <c r="D39" s="46"/>
      <c r="E39" s="46"/>
      <c r="F39" s="211" t="s">
        <v>115</v>
      </c>
      <c r="G39" s="211"/>
      <c r="H39" s="211" t="s">
        <v>116</v>
      </c>
      <c r="I39" s="211"/>
      <c r="J39" s="211" t="s">
        <v>117</v>
      </c>
      <c r="K39" s="211"/>
      <c r="N39" s="86"/>
      <c r="O39" s="87"/>
      <c r="P39" s="86"/>
      <c r="Q39" s="86"/>
      <c r="R39" s="88"/>
      <c r="S39" s="89"/>
      <c r="T39" s="86"/>
      <c r="U39" s="86"/>
    </row>
    <row r="40" spans="2:21" ht="18.75" hidden="1" customHeight="1" x14ac:dyDescent="0.4">
      <c r="B40" s="167" t="s">
        <v>65</v>
      </c>
      <c r="C40" s="168"/>
      <c r="D40" s="169"/>
      <c r="E40" s="169"/>
      <c r="F40" s="169"/>
      <c r="G40" s="113"/>
      <c r="H40" s="110" t="s">
        <v>89</v>
      </c>
      <c r="I40" s="111"/>
      <c r="J40" s="112"/>
      <c r="K40" s="113"/>
    </row>
    <row r="41" spans="2:21" ht="18.75" hidden="1" customHeight="1" x14ac:dyDescent="0.4">
      <c r="B41" s="117"/>
      <c r="C41" s="121"/>
      <c r="D41" s="122"/>
      <c r="E41" s="122"/>
      <c r="F41" s="122"/>
      <c r="G41" s="123"/>
      <c r="H41" s="101"/>
      <c r="I41" s="102"/>
      <c r="J41" s="114"/>
      <c r="K41" s="115"/>
    </row>
    <row r="42" spans="2:21" ht="18.75" hidden="1" customHeight="1" x14ac:dyDescent="0.4">
      <c r="B42" s="116" t="s">
        <v>64</v>
      </c>
      <c r="C42" s="118"/>
      <c r="D42" s="119"/>
      <c r="E42" s="119"/>
      <c r="F42" s="119"/>
      <c r="G42" s="120"/>
      <c r="H42" s="137" t="s">
        <v>90</v>
      </c>
      <c r="I42" s="138"/>
      <c r="J42" s="103" t="str">
        <f>D10</f>
        <v>駐車場整備地区</v>
      </c>
      <c r="K42" s="104"/>
    </row>
    <row r="43" spans="2:21" ht="18.75" hidden="1" customHeight="1" x14ac:dyDescent="0.4">
      <c r="B43" s="117"/>
      <c r="C43" s="121"/>
      <c r="D43" s="122"/>
      <c r="E43" s="122"/>
      <c r="F43" s="122"/>
      <c r="G43" s="123"/>
      <c r="H43" s="135" t="s">
        <v>68</v>
      </c>
      <c r="I43" s="136"/>
      <c r="J43" s="34">
        <f>D13+D14</f>
        <v>0</v>
      </c>
      <c r="K43" s="35" t="s">
        <v>15</v>
      </c>
    </row>
    <row r="44" spans="2:21" ht="18.75" hidden="1" customHeight="1" x14ac:dyDescent="0.4">
      <c r="B44" s="49" t="s">
        <v>67</v>
      </c>
      <c r="C44" s="124"/>
      <c r="D44" s="125"/>
      <c r="E44" s="125"/>
      <c r="F44" s="125"/>
      <c r="G44" s="126"/>
      <c r="H44" s="99" t="s">
        <v>69</v>
      </c>
      <c r="I44" s="105"/>
      <c r="J44" s="36">
        <f>D15</f>
        <v>0</v>
      </c>
      <c r="K44" s="37" t="s">
        <v>15</v>
      </c>
    </row>
    <row r="45" spans="2:21" ht="18.75" hidden="1" customHeight="1" x14ac:dyDescent="0.4">
      <c r="B45" s="167" t="s">
        <v>71</v>
      </c>
      <c r="C45" s="168"/>
      <c r="D45" s="169"/>
      <c r="E45" s="169"/>
      <c r="F45" s="169"/>
      <c r="G45" s="113"/>
      <c r="H45" s="99" t="s">
        <v>70</v>
      </c>
      <c r="I45" s="105"/>
      <c r="J45" s="36">
        <f>D16</f>
        <v>0</v>
      </c>
      <c r="K45" s="37" t="s">
        <v>15</v>
      </c>
    </row>
    <row r="46" spans="2:21" ht="18.75" hidden="1" customHeight="1" x14ac:dyDescent="0.4">
      <c r="B46" s="117"/>
      <c r="C46" s="121"/>
      <c r="D46" s="122"/>
      <c r="E46" s="122"/>
      <c r="F46" s="122"/>
      <c r="G46" s="123"/>
      <c r="H46" s="170" t="s">
        <v>74</v>
      </c>
      <c r="I46" s="171"/>
      <c r="J46" s="38">
        <f>SUM(J43:J45)</f>
        <v>0</v>
      </c>
      <c r="K46" s="39" t="s">
        <v>15</v>
      </c>
    </row>
    <row r="47" spans="2:21" ht="18.75" hidden="1" customHeight="1" x14ac:dyDescent="0.4">
      <c r="B47" s="116" t="s">
        <v>72</v>
      </c>
      <c r="C47" s="118"/>
      <c r="D47" s="119"/>
      <c r="E47" s="119"/>
      <c r="F47" s="119"/>
      <c r="G47" s="120"/>
      <c r="H47" s="110" t="s">
        <v>91</v>
      </c>
      <c r="I47" s="111"/>
      <c r="J47" s="106" t="str">
        <f>IF(F56="","無し","有り(↓距離を入力)")</f>
        <v>無し</v>
      </c>
      <c r="K47" s="107"/>
    </row>
    <row r="48" spans="2:21" ht="18.75" hidden="1" customHeight="1" x14ac:dyDescent="0.4">
      <c r="B48" s="117"/>
      <c r="C48" s="121"/>
      <c r="D48" s="122"/>
      <c r="E48" s="122"/>
      <c r="F48" s="122"/>
      <c r="G48" s="123"/>
      <c r="H48" s="99" t="s">
        <v>92</v>
      </c>
      <c r="I48" s="100"/>
      <c r="J48" s="40"/>
      <c r="K48" s="37" t="s">
        <v>94</v>
      </c>
    </row>
    <row r="49" spans="2:13" ht="18.75" hidden="1" customHeight="1" x14ac:dyDescent="0.4">
      <c r="B49" s="54" t="s">
        <v>73</v>
      </c>
      <c r="C49" s="124"/>
      <c r="D49" s="125"/>
      <c r="E49" s="125"/>
      <c r="F49" s="125"/>
      <c r="G49" s="126"/>
      <c r="H49" s="101" t="s">
        <v>93</v>
      </c>
      <c r="I49" s="102"/>
      <c r="J49" s="108" t="str">
        <f>IF(J48="","",IF(J48&lt;=200,"規定を満足する",J48-200&amp;"m ｵｰﾊﾞｰ"))</f>
        <v/>
      </c>
      <c r="K49" s="109"/>
    </row>
    <row r="50" spans="2:13" ht="18.75" hidden="1" customHeight="1" x14ac:dyDescent="0.15">
      <c r="B50" s="55" t="s">
        <v>66</v>
      </c>
      <c r="C50" s="161"/>
      <c r="D50" s="162"/>
      <c r="E50" s="162"/>
      <c r="F50" s="162"/>
      <c r="G50" s="163"/>
      <c r="H50" s="56"/>
      <c r="I50" s="47"/>
      <c r="J50" s="57"/>
      <c r="K50" s="57"/>
      <c r="L50" s="9"/>
      <c r="M50" s="10"/>
    </row>
    <row r="51" spans="2:13" ht="17.100000000000001" hidden="1" customHeight="1" x14ac:dyDescent="0.4">
      <c r="B51" s="47"/>
      <c r="C51" s="47"/>
      <c r="D51" s="47"/>
      <c r="E51" s="47"/>
      <c r="F51" s="47"/>
      <c r="G51" s="47"/>
      <c r="H51" s="47"/>
      <c r="I51" s="47"/>
      <c r="J51" s="47"/>
      <c r="K51" s="47"/>
    </row>
    <row r="52" spans="2:13" ht="18.75" hidden="1" customHeight="1" x14ac:dyDescent="0.4">
      <c r="B52" s="50" t="s">
        <v>26</v>
      </c>
      <c r="C52" s="58" t="s">
        <v>87</v>
      </c>
      <c r="D52" s="96" t="s">
        <v>80</v>
      </c>
      <c r="E52" s="96"/>
      <c r="F52" s="96" t="s">
        <v>81</v>
      </c>
      <c r="G52" s="96"/>
      <c r="H52" s="96" t="s">
        <v>82</v>
      </c>
      <c r="I52" s="96"/>
      <c r="J52" s="96" t="s">
        <v>61</v>
      </c>
      <c r="K52" s="97"/>
    </row>
    <row r="53" spans="2:13" ht="18.75" hidden="1" customHeight="1" x14ac:dyDescent="0.4">
      <c r="B53" s="51" t="s">
        <v>23</v>
      </c>
      <c r="C53" s="59" t="str">
        <f>IF(J53="","",(IF(H53="","※計画台数を入力",(IF(H53&gt;=J53,"規定を満足する","駐車台数不足")))))</f>
        <v/>
      </c>
      <c r="D53" s="60"/>
      <c r="E53" s="53" t="s">
        <v>16</v>
      </c>
      <c r="F53" s="60"/>
      <c r="G53" s="53" t="s">
        <v>16</v>
      </c>
      <c r="H53" s="61" t="str">
        <f>IF(D53="","",D53+F53)</f>
        <v/>
      </c>
      <c r="I53" s="53" t="s">
        <v>16</v>
      </c>
      <c r="J53" s="61" t="str">
        <f>D22</f>
        <v/>
      </c>
      <c r="K53" s="62" t="s">
        <v>16</v>
      </c>
    </row>
    <row r="54" spans="2:13" ht="18.75" hidden="1" customHeight="1" x14ac:dyDescent="0.4">
      <c r="B54" s="51" t="s">
        <v>24</v>
      </c>
      <c r="C54" s="59" t="str">
        <f t="shared" ref="C54:C56" si="0">IF(J54="","",(IF(H54="","※計画台数を入力",(IF(H54&gt;=J54,"規定を満足する","駐車台数不足")))))</f>
        <v/>
      </c>
      <c r="D54" s="60"/>
      <c r="E54" s="53" t="s">
        <v>16</v>
      </c>
      <c r="F54" s="60"/>
      <c r="G54" s="53" t="s">
        <v>16</v>
      </c>
      <c r="H54" s="61" t="str">
        <f>IF(D53="","",D54+F54)</f>
        <v/>
      </c>
      <c r="I54" s="53" t="s">
        <v>16</v>
      </c>
      <c r="J54" s="61" t="str">
        <f>F22</f>
        <v/>
      </c>
      <c r="K54" s="62" t="s">
        <v>16</v>
      </c>
    </row>
    <row r="55" spans="2:13" ht="18.75" hidden="1" customHeight="1" x14ac:dyDescent="0.4">
      <c r="B55" s="51" t="s">
        <v>25</v>
      </c>
      <c r="C55" s="59" t="str">
        <f t="shared" si="0"/>
        <v/>
      </c>
      <c r="D55" s="60"/>
      <c r="E55" s="53" t="s">
        <v>16</v>
      </c>
      <c r="F55" s="60"/>
      <c r="G55" s="53" t="s">
        <v>16</v>
      </c>
      <c r="H55" s="61" t="str">
        <f>IF(D53="","",D55+F55)</f>
        <v/>
      </c>
      <c r="I55" s="53" t="s">
        <v>16</v>
      </c>
      <c r="J55" s="61" t="str">
        <f>H22</f>
        <v/>
      </c>
      <c r="K55" s="62" t="s">
        <v>16</v>
      </c>
    </row>
    <row r="56" spans="2:13" ht="18.75" hidden="1" customHeight="1" x14ac:dyDescent="0.4">
      <c r="B56" s="52" t="s">
        <v>17</v>
      </c>
      <c r="C56" s="63" t="str">
        <f t="shared" si="0"/>
        <v/>
      </c>
      <c r="D56" s="64" t="str">
        <f>IF(D53="","",SUM(D53:D55))</f>
        <v/>
      </c>
      <c r="E56" s="65" t="s">
        <v>16</v>
      </c>
      <c r="F56" s="64" t="str">
        <f>IF(D53="","",SUM(F53:F55))</f>
        <v/>
      </c>
      <c r="G56" s="65" t="s">
        <v>16</v>
      </c>
      <c r="H56" s="64" t="str">
        <f>IF(D53="","",SUM(H53:H55))</f>
        <v/>
      </c>
      <c r="I56" s="65" t="s">
        <v>16</v>
      </c>
      <c r="J56" s="64" t="str">
        <f>J22</f>
        <v/>
      </c>
      <c r="K56" s="66" t="s">
        <v>16</v>
      </c>
    </row>
    <row r="57" spans="2:13" ht="17.100000000000001" hidden="1" customHeight="1" x14ac:dyDescent="0.4">
      <c r="B57" s="48"/>
      <c r="C57" s="48"/>
      <c r="D57" s="67"/>
      <c r="E57" s="48"/>
      <c r="F57" s="67"/>
      <c r="G57" s="48"/>
      <c r="H57" s="67"/>
      <c r="I57" s="48"/>
      <c r="J57" s="67"/>
      <c r="K57" s="48"/>
    </row>
    <row r="58" spans="2:13" ht="18.75" hidden="1" customHeight="1" x14ac:dyDescent="0.4">
      <c r="B58" s="68" t="s">
        <v>86</v>
      </c>
      <c r="C58" s="69" t="str">
        <f>IF(J58="","",(IF(F58="","※計画面積を入力",(IF(F58&gt;=J58,"規定を満足する","駐車面積不足")))))</f>
        <v/>
      </c>
      <c r="D58" s="98" t="s">
        <v>136</v>
      </c>
      <c r="E58" s="98"/>
      <c r="F58" s="70" t="str">
        <f>IF(H56="","",(H53*3.5*6)+(H54*2.5*6)+(H55*2.3*5))</f>
        <v/>
      </c>
      <c r="G58" s="71" t="s">
        <v>15</v>
      </c>
      <c r="H58" s="98" t="s">
        <v>88</v>
      </c>
      <c r="I58" s="98"/>
      <c r="J58" s="72" t="str">
        <f>IF(D22="","",(D22*3.5*6)+(F22*2.5*6)+(H22*2.3*5))</f>
        <v/>
      </c>
      <c r="K58" s="73" t="s">
        <v>15</v>
      </c>
    </row>
    <row r="59" spans="2:13" ht="17.100000000000001" hidden="1" customHeight="1" x14ac:dyDescent="0.15">
      <c r="B59" s="47"/>
      <c r="C59" s="47"/>
      <c r="D59" s="47"/>
      <c r="E59" s="47"/>
      <c r="F59" s="47"/>
      <c r="G59" s="47"/>
      <c r="H59" s="47"/>
      <c r="I59" s="47"/>
      <c r="J59" s="57"/>
      <c r="K59" s="57"/>
    </row>
    <row r="60" spans="2:13" ht="18.75" hidden="1" customHeight="1" x14ac:dyDescent="0.4">
      <c r="B60" s="166" t="s">
        <v>134</v>
      </c>
      <c r="C60" s="166"/>
      <c r="D60" s="166"/>
      <c r="E60" s="166"/>
      <c r="F60" s="166"/>
      <c r="G60" s="166"/>
      <c r="H60" s="166"/>
      <c r="I60" s="166"/>
      <c r="J60" s="166"/>
      <c r="K60" s="166"/>
    </row>
    <row r="61" spans="2:13" ht="18.75" hidden="1" customHeight="1" x14ac:dyDescent="0.4">
      <c r="B61" s="41" t="s">
        <v>95</v>
      </c>
      <c r="C61" s="42" t="s">
        <v>99</v>
      </c>
      <c r="D61" s="164" t="s">
        <v>96</v>
      </c>
      <c r="E61" s="165"/>
      <c r="F61" s="43"/>
      <c r="G61" s="44" t="s">
        <v>16</v>
      </c>
      <c r="H61" s="164" t="s">
        <v>97</v>
      </c>
      <c r="I61" s="165"/>
      <c r="J61" s="43"/>
      <c r="K61" s="45" t="s">
        <v>16</v>
      </c>
    </row>
    <row r="62" spans="2:13" ht="17.100000000000001" hidden="1" customHeight="1" x14ac:dyDescent="0.15">
      <c r="B62" s="47"/>
      <c r="C62" s="47"/>
      <c r="D62" s="47"/>
      <c r="E62" s="47"/>
      <c r="F62" s="47"/>
      <c r="G62" s="47"/>
      <c r="H62" s="47"/>
      <c r="I62" s="47"/>
      <c r="J62" s="57"/>
      <c r="K62" s="57"/>
    </row>
    <row r="63" spans="2:13" ht="18.75" hidden="1" customHeight="1" x14ac:dyDescent="0.15">
      <c r="B63" s="95" t="s">
        <v>113</v>
      </c>
      <c r="C63" s="95"/>
      <c r="D63" s="47"/>
      <c r="E63" s="47"/>
      <c r="F63" s="47"/>
      <c r="G63" s="47"/>
      <c r="H63" s="47"/>
      <c r="I63" s="47"/>
      <c r="J63" s="57"/>
      <c r="K63" s="57"/>
    </row>
    <row r="64" spans="2:13" ht="18.75" hidden="1" customHeight="1" x14ac:dyDescent="0.4">
      <c r="B64" s="166" t="s">
        <v>100</v>
      </c>
      <c r="C64" s="166"/>
      <c r="D64" s="166"/>
      <c r="E64" s="166"/>
      <c r="F64" s="166" t="s">
        <v>101</v>
      </c>
      <c r="G64" s="166"/>
      <c r="H64" s="166"/>
      <c r="I64" s="166"/>
      <c r="J64" s="166"/>
      <c r="K64" s="166"/>
    </row>
    <row r="65" spans="2:11" ht="18.75" hidden="1" customHeight="1" x14ac:dyDescent="0.4">
      <c r="B65" s="75" t="s">
        <v>102</v>
      </c>
      <c r="C65" s="197"/>
      <c r="D65" s="197"/>
      <c r="E65" s="198"/>
      <c r="F65" s="199" t="s">
        <v>106</v>
      </c>
      <c r="G65" s="200"/>
      <c r="H65" s="197" t="s">
        <v>111</v>
      </c>
      <c r="I65" s="197"/>
      <c r="J65" s="197"/>
      <c r="K65" s="198"/>
    </row>
    <row r="66" spans="2:11" ht="18.75" hidden="1" customHeight="1" x14ac:dyDescent="0.4">
      <c r="B66" s="75" t="s">
        <v>103</v>
      </c>
      <c r="C66" s="197" t="s">
        <v>109</v>
      </c>
      <c r="D66" s="197"/>
      <c r="E66" s="198"/>
      <c r="F66" s="199" t="s">
        <v>107</v>
      </c>
      <c r="G66" s="200"/>
      <c r="H66" s="197" t="s">
        <v>132</v>
      </c>
      <c r="I66" s="197"/>
      <c r="J66" s="197"/>
      <c r="K66" s="198"/>
    </row>
    <row r="67" spans="2:11" ht="18.75" hidden="1" customHeight="1" x14ac:dyDescent="0.4">
      <c r="B67" s="75" t="s">
        <v>104</v>
      </c>
      <c r="C67" s="197"/>
      <c r="D67" s="197"/>
      <c r="E67" s="198"/>
      <c r="F67" s="199" t="s">
        <v>108</v>
      </c>
      <c r="G67" s="200"/>
      <c r="H67" s="197" t="s">
        <v>112</v>
      </c>
      <c r="I67" s="197"/>
      <c r="J67" s="197"/>
      <c r="K67" s="198"/>
    </row>
    <row r="68" spans="2:11" ht="18.75" hidden="1" customHeight="1" x14ac:dyDescent="0.4">
      <c r="B68" s="76" t="s">
        <v>105</v>
      </c>
      <c r="C68" s="131" t="s">
        <v>110</v>
      </c>
      <c r="D68" s="131"/>
      <c r="E68" s="132"/>
      <c r="F68" s="133"/>
      <c r="G68" s="134"/>
      <c r="H68" s="131"/>
      <c r="I68" s="131"/>
      <c r="J68" s="131"/>
      <c r="K68" s="132"/>
    </row>
    <row r="69" spans="2:11" ht="17.100000000000001" hidden="1" customHeight="1" x14ac:dyDescent="0.15">
      <c r="B69" s="47"/>
      <c r="C69" s="47"/>
      <c r="D69" s="47"/>
      <c r="E69" s="47"/>
      <c r="F69" s="47"/>
      <c r="G69" s="47"/>
      <c r="H69" s="47"/>
      <c r="I69" s="47"/>
      <c r="J69" s="57"/>
      <c r="K69" s="57"/>
    </row>
    <row r="70" spans="2:11" ht="18.75" hidden="1" customHeight="1" x14ac:dyDescent="0.4">
      <c r="B70" s="74" t="s">
        <v>118</v>
      </c>
      <c r="C70" s="201" t="s">
        <v>131</v>
      </c>
      <c r="D70" s="202"/>
      <c r="E70" s="202"/>
      <c r="F70" s="202"/>
      <c r="G70" s="202"/>
      <c r="H70" s="202"/>
      <c r="I70" s="202"/>
      <c r="J70" s="202"/>
      <c r="K70" s="202"/>
    </row>
    <row r="71" spans="2:11" ht="18.75" hidden="1" customHeight="1" x14ac:dyDescent="0.4">
      <c r="B71" s="203" t="s">
        <v>119</v>
      </c>
      <c r="C71" s="145"/>
      <c r="D71" s="144" t="s">
        <v>155</v>
      </c>
      <c r="E71" s="145"/>
      <c r="F71" s="145"/>
      <c r="G71" s="145"/>
      <c r="H71" s="155" t="s">
        <v>124</v>
      </c>
      <c r="I71" s="156"/>
      <c r="J71" s="156"/>
      <c r="K71" s="157"/>
    </row>
    <row r="72" spans="2:11" ht="18.75" hidden="1" customHeight="1" x14ac:dyDescent="0.15">
      <c r="B72" s="139" t="s">
        <v>120</v>
      </c>
      <c r="C72" s="140"/>
      <c r="D72" s="146" t="s">
        <v>125</v>
      </c>
      <c r="E72" s="147"/>
      <c r="F72" s="147" t="s">
        <v>126</v>
      </c>
      <c r="G72" s="147"/>
      <c r="H72" s="77"/>
      <c r="I72" s="47"/>
      <c r="J72" s="57"/>
      <c r="K72" s="78"/>
    </row>
    <row r="73" spans="2:11" ht="18.75" hidden="1" customHeight="1" thickBot="1" x14ac:dyDescent="0.2">
      <c r="B73" s="139" t="s">
        <v>121</v>
      </c>
      <c r="C73" s="140"/>
      <c r="D73" s="148" t="s">
        <v>125</v>
      </c>
      <c r="E73" s="149"/>
      <c r="F73" s="147" t="s">
        <v>126</v>
      </c>
      <c r="G73" s="147"/>
      <c r="H73" s="77"/>
      <c r="I73" s="47"/>
      <c r="J73" s="57"/>
      <c r="K73" s="78"/>
    </row>
    <row r="74" spans="2:11" ht="18.75" hidden="1" customHeight="1" x14ac:dyDescent="0.15">
      <c r="B74" s="139" t="s">
        <v>122</v>
      </c>
      <c r="C74" s="140"/>
      <c r="D74" s="150" t="s">
        <v>127</v>
      </c>
      <c r="E74" s="151"/>
      <c r="F74" s="147" t="s">
        <v>128</v>
      </c>
      <c r="G74" s="147"/>
      <c r="H74" s="77"/>
      <c r="I74" s="47"/>
      <c r="J74" s="57"/>
      <c r="K74" s="78"/>
    </row>
    <row r="75" spans="2:11" ht="18.75" hidden="1" customHeight="1" thickBot="1" x14ac:dyDescent="0.2">
      <c r="B75" s="141" t="s">
        <v>123</v>
      </c>
      <c r="C75" s="142"/>
      <c r="D75" s="152" t="s">
        <v>129</v>
      </c>
      <c r="E75" s="153"/>
      <c r="F75" s="154" t="s">
        <v>130</v>
      </c>
      <c r="G75" s="154"/>
      <c r="H75" s="79"/>
      <c r="I75" s="80"/>
      <c r="J75" s="81"/>
      <c r="K75" s="82"/>
    </row>
    <row r="76" spans="2:11" ht="18.75" hidden="1" customHeight="1" x14ac:dyDescent="0.4">
      <c r="B76" s="83"/>
      <c r="C76" s="83"/>
      <c r="D76" s="159" t="s">
        <v>133</v>
      </c>
      <c r="E76" s="159"/>
      <c r="F76" s="159"/>
      <c r="G76" s="159"/>
      <c r="H76" s="159"/>
      <c r="I76" s="159"/>
      <c r="J76" s="159"/>
      <c r="K76" s="159"/>
    </row>
    <row r="77" spans="2:11" ht="18.75" hidden="1" customHeight="1" x14ac:dyDescent="0.4">
      <c r="B77" s="47" t="s">
        <v>19</v>
      </c>
      <c r="C77" s="47"/>
      <c r="D77" s="47"/>
      <c r="E77" s="47"/>
      <c r="F77" s="47"/>
      <c r="G77" s="47"/>
      <c r="H77" s="47"/>
      <c r="I77" s="158" t="str">
        <f>I34</f>
        <v>ver:高崎市20250526</v>
      </c>
      <c r="J77" s="158"/>
      <c r="K77" s="158"/>
    </row>
    <row r="78" spans="2:11" ht="18.75" customHeight="1" x14ac:dyDescent="0.15">
      <c r="J78" s="143"/>
      <c r="K78" s="143"/>
    </row>
    <row r="79" spans="2:11" ht="18.75" customHeight="1" x14ac:dyDescent="0.15">
      <c r="J79" s="12"/>
      <c r="K79" s="12"/>
    </row>
    <row r="80" spans="2:1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row r="199" ht="18.75" customHeight="1" x14ac:dyDescent="0.4"/>
    <row r="200" ht="18.75" customHeight="1" x14ac:dyDescent="0.4"/>
    <row r="201" ht="18.75" customHeight="1" x14ac:dyDescent="0.4"/>
    <row r="202" ht="18.75" customHeight="1" x14ac:dyDescent="0.4"/>
    <row r="203" ht="18.75" customHeight="1" x14ac:dyDescent="0.4"/>
    <row r="204" ht="18.75" customHeight="1" x14ac:dyDescent="0.4"/>
    <row r="205" ht="18.75" customHeight="1" x14ac:dyDescent="0.4"/>
    <row r="206" ht="18.75" customHeight="1" x14ac:dyDescent="0.4"/>
    <row r="207" ht="18.75" customHeight="1" x14ac:dyDescent="0.4"/>
    <row r="208" ht="18.75" customHeight="1" x14ac:dyDescent="0.4"/>
    <row r="209" ht="18.75" customHeight="1" x14ac:dyDescent="0.4"/>
    <row r="210" ht="18.75" customHeight="1" x14ac:dyDescent="0.4"/>
    <row r="211" ht="18.75" customHeight="1" x14ac:dyDescent="0.4"/>
  </sheetData>
  <sheetProtection algorithmName="SHA-512" hashValue="1L9k6L7JuS8mRFITWlPAmtsT6SRxcoOPw+C69FB4iiZaSDusvp/Wouy49c/58zqPsRzqT5IDCMNhUfuc3SiMMw==" saltValue="6FBINEJbQn+DKSUgZAo8UQ==" spinCount="100000" sheet="1" selectLockedCells="1"/>
  <mergeCells count="135">
    <mergeCell ref="B1:K2"/>
    <mergeCell ref="B37:K38"/>
    <mergeCell ref="I34:K34"/>
    <mergeCell ref="F29:G29"/>
    <mergeCell ref="H29:I29"/>
    <mergeCell ref="D12:E12"/>
    <mergeCell ref="H23:I23"/>
    <mergeCell ref="J23:K23"/>
    <mergeCell ref="F13:K13"/>
    <mergeCell ref="D23:E23"/>
    <mergeCell ref="F23:G23"/>
    <mergeCell ref="B13:C13"/>
    <mergeCell ref="B14:C14"/>
    <mergeCell ref="B15:C15"/>
    <mergeCell ref="B17:C17"/>
    <mergeCell ref="B18:C18"/>
    <mergeCell ref="D21:E21"/>
    <mergeCell ref="B5:K5"/>
    <mergeCell ref="B6:K6"/>
    <mergeCell ref="B8:K8"/>
    <mergeCell ref="B4:C4"/>
    <mergeCell ref="B10:C10"/>
    <mergeCell ref="D10:E10"/>
    <mergeCell ref="F10:K10"/>
    <mergeCell ref="H20:I20"/>
    <mergeCell ref="C20:C21"/>
    <mergeCell ref="B72:C72"/>
    <mergeCell ref="F64:K64"/>
    <mergeCell ref="C65:E65"/>
    <mergeCell ref="C66:E66"/>
    <mergeCell ref="C67:E67"/>
    <mergeCell ref="C68:E68"/>
    <mergeCell ref="F65:G65"/>
    <mergeCell ref="F66:G66"/>
    <mergeCell ref="F67:G67"/>
    <mergeCell ref="H65:K65"/>
    <mergeCell ref="H66:K66"/>
    <mergeCell ref="H67:K67"/>
    <mergeCell ref="C70:K70"/>
    <mergeCell ref="B7:K7"/>
    <mergeCell ref="B71:C71"/>
    <mergeCell ref="F25:G25"/>
    <mergeCell ref="B12:C12"/>
    <mergeCell ref="F14:K14"/>
    <mergeCell ref="F15:K15"/>
    <mergeCell ref="F17:K17"/>
    <mergeCell ref="F18:K18"/>
    <mergeCell ref="F30:G30"/>
    <mergeCell ref="D26:E26"/>
    <mergeCell ref="F26:G26"/>
    <mergeCell ref="D28:E28"/>
    <mergeCell ref="F28:G28"/>
    <mergeCell ref="F21:G21"/>
    <mergeCell ref="H21:I21"/>
    <mergeCell ref="D20:E20"/>
    <mergeCell ref="F20:G20"/>
    <mergeCell ref="H26:I26"/>
    <mergeCell ref="J26:K26"/>
    <mergeCell ref="D27:E27"/>
    <mergeCell ref="F27:G27"/>
    <mergeCell ref="H27:I27"/>
    <mergeCell ref="J27:K27"/>
    <mergeCell ref="B20:B21"/>
    <mergeCell ref="B24:C24"/>
    <mergeCell ref="J20:K21"/>
    <mergeCell ref="F12:K12"/>
    <mergeCell ref="H25:I25"/>
    <mergeCell ref="J25:K25"/>
    <mergeCell ref="C50:G50"/>
    <mergeCell ref="H61:I61"/>
    <mergeCell ref="D61:E61"/>
    <mergeCell ref="B60:K60"/>
    <mergeCell ref="B45:B46"/>
    <mergeCell ref="C45:G46"/>
    <mergeCell ref="H46:I46"/>
    <mergeCell ref="B40:B41"/>
    <mergeCell ref="B42:B43"/>
    <mergeCell ref="J30:K30"/>
    <mergeCell ref="D30:E30"/>
    <mergeCell ref="J29:K29"/>
    <mergeCell ref="H28:I28"/>
    <mergeCell ref="H30:I30"/>
    <mergeCell ref="C40:G41"/>
    <mergeCell ref="B39:C39"/>
    <mergeCell ref="F39:G39"/>
    <mergeCell ref="H39:I39"/>
    <mergeCell ref="J39:K39"/>
    <mergeCell ref="J78:K78"/>
    <mergeCell ref="D71:G71"/>
    <mergeCell ref="D72:E72"/>
    <mergeCell ref="F72:G72"/>
    <mergeCell ref="D73:E73"/>
    <mergeCell ref="F73:G73"/>
    <mergeCell ref="D74:E74"/>
    <mergeCell ref="F74:G74"/>
    <mergeCell ref="D75:E75"/>
    <mergeCell ref="F75:G75"/>
    <mergeCell ref="H71:K71"/>
    <mergeCell ref="I77:K77"/>
    <mergeCell ref="D76:K76"/>
    <mergeCell ref="H68:K68"/>
    <mergeCell ref="F68:G68"/>
    <mergeCell ref="C42:G43"/>
    <mergeCell ref="C44:G44"/>
    <mergeCell ref="H43:I43"/>
    <mergeCell ref="H42:I42"/>
    <mergeCell ref="H44:I44"/>
    <mergeCell ref="B74:C74"/>
    <mergeCell ref="B75:C75"/>
    <mergeCell ref="B73:C73"/>
    <mergeCell ref="B64:E64"/>
    <mergeCell ref="B16:C16"/>
    <mergeCell ref="F16:K16"/>
    <mergeCell ref="B63:C63"/>
    <mergeCell ref="D52:E52"/>
    <mergeCell ref="F52:G52"/>
    <mergeCell ref="H52:I52"/>
    <mergeCell ref="J52:K52"/>
    <mergeCell ref="H58:I58"/>
    <mergeCell ref="D58:E58"/>
    <mergeCell ref="H48:I48"/>
    <mergeCell ref="H49:I49"/>
    <mergeCell ref="J42:K42"/>
    <mergeCell ref="H45:I45"/>
    <mergeCell ref="J47:K47"/>
    <mergeCell ref="J49:K49"/>
    <mergeCell ref="H40:I41"/>
    <mergeCell ref="J40:K41"/>
    <mergeCell ref="B47:B48"/>
    <mergeCell ref="C47:G48"/>
    <mergeCell ref="C49:G49"/>
    <mergeCell ref="H47:I47"/>
    <mergeCell ref="D25:E25"/>
    <mergeCell ref="J28:K28"/>
    <mergeCell ref="D29:E29"/>
  </mergeCells>
  <phoneticPr fontId="1"/>
  <dataValidations count="2">
    <dataValidation type="list" allowBlank="1" showInputMessage="1" showErrorMessage="1" sqref="D10">
      <formula1>$N$10:$P$10</formula1>
    </dataValidation>
    <dataValidation type="list" allowBlank="1" showInputMessage="1" showErrorMessage="1" sqref="C61">
      <formula1>$R$10:$S$10</formula1>
    </dataValidation>
  </dataValidations>
  <pageMargins left="0.5" right="0.5" top="0.75" bottom="0.75" header="0.3" footer="0.3"/>
  <pageSetup paperSize="9" scale="92" orientation="portrait" r:id="rId1"/>
  <rowBreaks count="1" manualBreakCount="1">
    <brk id="36" max="11" man="1"/>
  </rowBreaks>
  <colBreaks count="1" manualBreakCount="1">
    <brk id="13" max="1048575" man="1"/>
  </colBreaks>
  <ignoredErrors>
    <ignoredError sqref="O18 O14"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kenchikushidou-t</dc:creator>
  <cp:keywords/>
  <dc:description/>
  <cp:lastModifiedBy>takasaki</cp:lastModifiedBy>
  <cp:lastPrinted>2025-05-26T02:00:12Z</cp:lastPrinted>
  <dcterms:created xsi:type="dcterms:W3CDTF">2025-05-19T10:29:47Z</dcterms:created>
  <dcterms:modified xsi:type="dcterms:W3CDTF">2025-05-26T02:06:23Z</dcterms:modified>
  <cp:category/>
</cp:coreProperties>
</file>